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0.76\documentos expedidos\2\Turismo 2019\REVISÃO 1 - formalizalçao de convenio - galpao - 07-03-2020\"/>
    </mc:Choice>
  </mc:AlternateContent>
  <xr:revisionPtr revIDLastSave="0" documentId="13_ncr:1_{B25E536F-C8EC-496D-B723-A4287DB6190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  <sheet name="Plan2" sheetId="2" r:id="rId2"/>
  </sheets>
  <externalReferences>
    <externalReference r:id="rId3"/>
  </externalReferences>
  <definedNames>
    <definedName name="_xlnm.Print_Area" localSheetId="0">Plan1!$A$1:$K$43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G18" i="1"/>
  <c r="E17" i="1"/>
  <c r="G27" i="1"/>
  <c r="G15" i="1" l="1"/>
  <c r="E22" i="1"/>
  <c r="G28" i="1"/>
  <c r="E28" i="1"/>
  <c r="K21" i="1" l="1"/>
  <c r="G12" i="1"/>
  <c r="E12" i="1"/>
  <c r="K23" i="1"/>
  <c r="K19" i="1"/>
  <c r="K17" i="1"/>
  <c r="K15" i="1"/>
  <c r="G24" i="1"/>
  <c r="E24" i="1"/>
  <c r="G20" i="1"/>
  <c r="E20" i="1"/>
  <c r="G16" i="1"/>
  <c r="G14" i="1"/>
  <c r="E14" i="1"/>
  <c r="K13" i="1"/>
  <c r="B11" i="1"/>
  <c r="I12" i="1"/>
  <c r="P12" i="1"/>
  <c r="K11" i="1" l="1"/>
  <c r="K28" i="1" l="1"/>
  <c r="I26" i="1"/>
  <c r="G29" i="1" l="1"/>
  <c r="E29" i="1"/>
  <c r="I28" i="1"/>
  <c r="I29" i="1" s="1"/>
  <c r="K29" i="1" l="1"/>
</calcChain>
</file>

<file path=xl/sharedStrings.xml><?xml version="1.0" encoding="utf-8"?>
<sst xmlns="http://schemas.openxmlformats.org/spreadsheetml/2006/main" count="54" uniqueCount="39">
  <si>
    <t xml:space="preserve">CRONOGRAMA FÍSICO - DESEMBOLSO E APLICAÇÃO DOS RECURSOS </t>
  </si>
  <si>
    <t>MUNICÍPIO:</t>
  </si>
  <si>
    <t xml:space="preserve">DATA BASE: </t>
  </si>
  <si>
    <t>OBJETO:</t>
  </si>
  <si>
    <t>PROCESSO:</t>
  </si>
  <si>
    <t>PRAZO PROPOSTO</t>
  </si>
  <si>
    <t>CONVÊNIO:</t>
  </si>
  <si>
    <t>ITEM</t>
  </si>
  <si>
    <t>SERVIÇOS</t>
  </si>
  <si>
    <t>UNIDADE</t>
  </si>
  <si>
    <t>1a. ETAPA</t>
  </si>
  <si>
    <t>2a. ETAPA</t>
  </si>
  <si>
    <t>3a. ETAPA</t>
  </si>
  <si>
    <t>TOTAL</t>
  </si>
  <si>
    <t>%</t>
  </si>
  <si>
    <t>R$</t>
  </si>
  <si>
    <t xml:space="preserve">RECURSOS ESTADUAIS </t>
  </si>
  <si>
    <t xml:space="preserve">RECURSOS PRÓPRIOS </t>
  </si>
  <si>
    <t xml:space="preserve">T O T A L  </t>
  </si>
  <si>
    <t>BOLETIM Nº.</t>
  </si>
  <si>
    <t>PORCENTAGEM DE SERVIÇOS</t>
  </si>
  <si>
    <t>X
X</t>
  </si>
  <si>
    <r>
      <t xml:space="preserve">INÍCIO: </t>
    </r>
    <r>
      <rPr>
        <sz val="12"/>
        <rFont val="Calibri"/>
        <family val="2"/>
        <scheme val="minor"/>
      </rPr>
      <t xml:space="preserve"> 180 dias da data da assinatura do convênio </t>
    </r>
  </si>
  <si>
    <t>PERIODO 330 dias</t>
  </si>
  <si>
    <r>
      <t>OBSERVAÇÃO -  CONFORME</t>
    </r>
    <r>
      <rPr>
        <b/>
        <sz val="12"/>
        <rFont val="Calibri"/>
        <family val="2"/>
        <scheme val="minor"/>
      </rPr>
      <t xml:space="preserve">: 
1. Decreto n.º 64.757 de 24/01/2020 _ "1. até R$ 300.000,00 (trezentos mil reais), em parcela única, em seguida à expedição da ordem de serviço; 2. acima de R$ 300.000,00 (trezentos mil reais) e até R$ 500.000,00 (quinhentos mil reais), em até duas parcelas, transferindo-se a última após a aprovação da prestação de contas atinente à primeira e observado, no que couber, o item 1 deste parágrafo; 3. nos demais casos, em mais de duas parcelas, conforme
estipular o respectivo instrumento, observados os itens 1 e 2 deste parágrafo.”; (NR)". 
</t>
    </r>
    <r>
      <rPr>
        <b/>
        <i/>
        <u/>
        <sz val="12"/>
        <rFont val="Calibri"/>
        <family val="2"/>
        <scheme val="minor"/>
      </rPr>
      <t xml:space="preserve">
</t>
    </r>
  </si>
  <si>
    <r>
      <t xml:space="preserve"> PERÍODO = 
</t>
    </r>
    <r>
      <rPr>
        <b/>
        <sz val="9"/>
        <color theme="0"/>
        <rFont val="Calibri"/>
        <family val="2"/>
        <scheme val="minor"/>
      </rPr>
      <t>120</t>
    </r>
    <r>
      <rPr>
        <sz val="9"/>
        <color theme="0"/>
        <rFont val="Calibri"/>
        <family val="2"/>
        <scheme val="minor"/>
      </rPr>
      <t xml:space="preserve"> dias para execução 
+ 30 dias para vistoria e análise contábil da prestação de contas referente à 2ª etapa 
+ 180 dias para análise final, aprovos e encerramento</t>
    </r>
  </si>
  <si>
    <r>
      <t xml:space="preserve">PERÍODO = 
180 dias para licitação 
+ </t>
    </r>
    <r>
      <rPr>
        <b/>
        <sz val="9"/>
        <rFont val="Calibri"/>
        <family val="2"/>
        <scheme val="minor"/>
      </rPr>
      <t>300</t>
    </r>
    <r>
      <rPr>
        <sz val="9"/>
        <rFont val="Calibri"/>
        <family val="2"/>
        <scheme val="minor"/>
      </rPr>
      <t xml:space="preserve"> dias para a execução 
+ 30 dias para vistoria </t>
    </r>
  </si>
  <si>
    <t>PERIODO 510 dias</t>
  </si>
  <si>
    <r>
      <t xml:space="preserve">PERÍODO = 
</t>
    </r>
    <r>
      <rPr>
        <b/>
        <sz val="9"/>
        <rFont val="Calibri"/>
        <family val="2"/>
        <scheme val="minor"/>
      </rPr>
      <t>60</t>
    </r>
    <r>
      <rPr>
        <sz val="9"/>
        <rFont val="Calibri"/>
        <family val="2"/>
        <scheme val="minor"/>
      </rPr>
      <t xml:space="preserve">  dias para execução 
+ 30 dias para vistoria e análise contábil da prestação de contas referente à 1ª etapa
+ 180 dias para análise final, aprovos e encerramento</t>
    </r>
  </si>
  <si>
    <t>PERIODO 270 dias</t>
  </si>
  <si>
    <r>
      <t xml:space="preserve">FINAL: 780 </t>
    </r>
    <r>
      <rPr>
        <sz val="12"/>
        <rFont val="Calibri"/>
        <family val="2"/>
        <scheme val="minor"/>
      </rPr>
      <t>dias a partir da data de assinatura do convênio</t>
    </r>
  </si>
  <si>
    <t>SÃO MIGUEL ARCANJO</t>
  </si>
  <si>
    <t>CONSTRUÇÃO DO GALPÃO DE EXPOSIÇÕES</t>
  </si>
  <si>
    <t>INFRAESTRUTURA</t>
  </si>
  <si>
    <t>CONTRAPISO</t>
  </si>
  <si>
    <t>MESOESTRUTURA</t>
  </si>
  <si>
    <t>COBERTURA</t>
  </si>
  <si>
    <t>ELÉTRICA</t>
  </si>
  <si>
    <t>JANELAS E PORTAS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</si>
</sst>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[$R$-416]\ * #,##0.00_-;\-[$R$-416]\ * #,##0.00_-;_-[$R$-416]\ * &quot;-&quot;??_-;_-@_-"/>
    <numFmt numFmtId="166" formatCode="0.000%"/>
    <numFmt numFmtId="167" formatCode="_-[$R$-416]\ * #,##0.000000_-;\-[$R$-416]\ * #,##0.000000_-;_-[$R$-416]\ 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i/>
      <u/>
      <sz val="12"/>
      <name val="Calibri"/>
      <family val="2"/>
      <scheme val="minor"/>
    </font>
    <font>
      <b/>
      <sz val="16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5">
    <xf numFmtId="0" fontId="0" fillId="0" borderId="0" xfId="0"/>
    <xf numFmtId="0" fontId="5" fillId="0" borderId="0" xfId="2" applyFont="1"/>
    <xf numFmtId="0" fontId="5" fillId="0" borderId="0" xfId="2" applyFont="1" applyBorder="1"/>
    <xf numFmtId="0" fontId="8" fillId="3" borderId="15" xfId="2" applyFont="1" applyFill="1" applyBorder="1" applyAlignment="1">
      <alignment horizontal="center" vertical="center" wrapText="1"/>
    </xf>
    <xf numFmtId="0" fontId="8" fillId="0" borderId="0" xfId="2" applyFont="1" applyBorder="1" applyAlignment="1"/>
    <xf numFmtId="0" fontId="8" fillId="3" borderId="15" xfId="2" applyFont="1" applyFill="1" applyBorder="1" applyAlignment="1">
      <alignment horizontal="center" vertical="center"/>
    </xf>
    <xf numFmtId="14" fontId="5" fillId="0" borderId="3" xfId="2" applyNumberFormat="1" applyFont="1" applyBorder="1" applyAlignment="1"/>
    <xf numFmtId="0" fontId="5" fillId="0" borderId="0" xfId="2" applyFont="1" applyBorder="1" applyAlignment="1">
      <alignment horizontal="center"/>
    </xf>
    <xf numFmtId="0" fontId="8" fillId="3" borderId="9" xfId="2" applyFont="1" applyFill="1" applyBorder="1" applyAlignment="1">
      <alignment horizontal="centerContinuous" vertical="center"/>
    </xf>
    <xf numFmtId="0" fontId="8" fillId="3" borderId="6" xfId="2" applyFont="1" applyFill="1" applyBorder="1" applyAlignment="1">
      <alignment horizontal="centerContinuous" vertical="center"/>
    </xf>
    <xf numFmtId="0" fontId="5" fillId="0" borderId="12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4" fontId="8" fillId="1" borderId="6" xfId="2" applyNumberFormat="1" applyFont="1" applyFill="1" applyBorder="1" applyAlignment="1">
      <alignment horizontal="center"/>
    </xf>
    <xf numFmtId="9" fontId="8" fillId="0" borderId="8" xfId="3" applyNumberFormat="1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right"/>
    </xf>
    <xf numFmtId="165" fontId="5" fillId="0" borderId="0" xfId="3" applyNumberFormat="1" applyFont="1" applyBorder="1" applyAlignment="1">
      <alignment horizontal="center"/>
    </xf>
    <xf numFmtId="0" fontId="5" fillId="0" borderId="0" xfId="2" applyNumberFormat="1" applyFont="1" applyBorder="1" applyAlignment="1">
      <alignment vertical="top" wrapText="1"/>
    </xf>
    <xf numFmtId="0" fontId="5" fillId="0" borderId="0" xfId="2" applyFont="1" applyBorder="1" applyAlignment="1">
      <alignment horizontal="left" vertical="top"/>
    </xf>
    <xf numFmtId="0" fontId="5" fillId="0" borderId="3" xfId="2" applyNumberFormat="1" applyFont="1" applyBorder="1" applyAlignment="1">
      <alignment vertical="top" wrapText="1"/>
    </xf>
    <xf numFmtId="0" fontId="5" fillId="0" borderId="3" xfId="2" applyFont="1" applyBorder="1" applyAlignment="1">
      <alignment horizontal="left" vertical="top"/>
    </xf>
    <xf numFmtId="0" fontId="5" fillId="0" borderId="0" xfId="0" applyFont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2" applyFont="1" applyBorder="1" applyAlignment="1"/>
    <xf numFmtId="0" fontId="5" fillId="0" borderId="0" xfId="0" applyFont="1" applyBorder="1"/>
    <xf numFmtId="0" fontId="5" fillId="0" borderId="0" xfId="0" applyFont="1" applyBorder="1" applyAlignment="1"/>
    <xf numFmtId="0" fontId="7" fillId="3" borderId="15" xfId="2" applyFont="1" applyFill="1" applyBorder="1" applyAlignment="1">
      <alignment horizontal="right" vertical="center"/>
    </xf>
    <xf numFmtId="0" fontId="5" fillId="0" borderId="15" xfId="2" applyFont="1" applyBorder="1" applyAlignment="1">
      <alignment horizontal="center" vertical="center" wrapText="1"/>
    </xf>
    <xf numFmtId="14" fontId="5" fillId="0" borderId="15" xfId="2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5" fontId="5" fillId="0" borderId="8" xfId="3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0" borderId="0" xfId="2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2" applyFont="1" applyBorder="1" applyAlignment="1">
      <alignment horizontal="justify" vertical="top" wrapText="1"/>
    </xf>
    <xf numFmtId="0" fontId="11" fillId="0" borderId="0" xfId="2" applyFont="1" applyAlignment="1">
      <alignment horizontal="center" vertical="center"/>
    </xf>
    <xf numFmtId="0" fontId="8" fillId="0" borderId="0" xfId="2" applyFont="1" applyBorder="1" applyAlignment="1">
      <alignment horizontal="center"/>
    </xf>
    <xf numFmtId="43" fontId="5" fillId="0" borderId="0" xfId="0" applyNumberFormat="1" applyFont="1"/>
    <xf numFmtId="0" fontId="8" fillId="3" borderId="0" xfId="2" applyFont="1" applyFill="1" applyBorder="1" applyAlignment="1">
      <alignment horizontal="center" vertical="center"/>
    </xf>
    <xf numFmtId="14" fontId="5" fillId="0" borderId="0" xfId="2" applyNumberFormat="1" applyFont="1" applyBorder="1" applyAlignment="1">
      <alignment horizontal="center" vertical="center" wrapText="1"/>
    </xf>
    <xf numFmtId="0" fontId="8" fillId="0" borderId="0" xfId="2" applyFont="1" applyBorder="1" applyAlignment="1">
      <alignment horizontal="left" vertical="center" wrapText="1"/>
    </xf>
    <xf numFmtId="4" fontId="8" fillId="3" borderId="0" xfId="2" applyNumberFormat="1" applyFont="1" applyFill="1" applyBorder="1" applyAlignment="1">
      <alignment horizontal="center" vertical="center"/>
    </xf>
    <xf numFmtId="10" fontId="5" fillId="0" borderId="0" xfId="1" applyNumberFormat="1" applyFont="1" applyBorder="1" applyAlignment="1">
      <alignment horizontal="center" wrapText="1"/>
    </xf>
    <xf numFmtId="44" fontId="5" fillId="0" borderId="0" xfId="6" applyFont="1" applyBorder="1" applyAlignment="1">
      <alignment horizontal="center" vertical="center" wrapText="1"/>
    </xf>
    <xf numFmtId="44" fontId="5" fillId="0" borderId="0" xfId="6" applyFont="1" applyBorder="1" applyAlignment="1">
      <alignment horizontal="center" wrapText="1"/>
    </xf>
    <xf numFmtId="4" fontId="8" fillId="1" borderId="0" xfId="2" applyNumberFormat="1" applyFont="1" applyFill="1" applyBorder="1" applyAlignment="1">
      <alignment horizontal="center"/>
    </xf>
    <xf numFmtId="44" fontId="5" fillId="0" borderId="0" xfId="6" applyFont="1"/>
    <xf numFmtId="10" fontId="5" fillId="0" borderId="15" xfId="1" applyNumberFormat="1" applyFont="1" applyBorder="1" applyAlignment="1">
      <alignment horizontal="center" wrapText="1"/>
    </xf>
    <xf numFmtId="44" fontId="5" fillId="0" borderId="15" xfId="6" applyFont="1" applyBorder="1" applyAlignment="1">
      <alignment horizontal="center" vertical="center" wrapText="1"/>
    </xf>
    <xf numFmtId="44" fontId="5" fillId="0" borderId="15" xfId="6" applyFont="1" applyBorder="1" applyAlignment="1">
      <alignment horizontal="center" wrapText="1"/>
    </xf>
    <xf numFmtId="164" fontId="5" fillId="0" borderId="0" xfId="0" applyNumberFormat="1" applyFont="1"/>
    <xf numFmtId="166" fontId="8" fillId="0" borderId="0" xfId="1" applyNumberFormat="1" applyFont="1" applyBorder="1" applyAlignment="1">
      <alignment horizontal="center" vertical="center" wrapText="1"/>
    </xf>
    <xf numFmtId="167" fontId="5" fillId="0" borderId="0" xfId="3" applyNumberFormat="1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0" fontId="5" fillId="0" borderId="13" xfId="1" applyNumberFormat="1" applyFont="1" applyBorder="1" applyAlignment="1">
      <alignment horizontal="center" wrapText="1"/>
    </xf>
    <xf numFmtId="10" fontId="5" fillId="0" borderId="12" xfId="1" applyNumberFormat="1" applyFont="1" applyBorder="1" applyAlignment="1">
      <alignment horizontal="center" wrapText="1"/>
    </xf>
    <xf numFmtId="43" fontId="5" fillId="0" borderId="17" xfId="5" applyFont="1" applyBorder="1" applyAlignment="1">
      <alignment horizontal="center" wrapText="1"/>
    </xf>
    <xf numFmtId="43" fontId="5" fillId="0" borderId="18" xfId="5" applyFont="1" applyBorder="1" applyAlignment="1">
      <alignment horizontal="center" wrapText="1"/>
    </xf>
    <xf numFmtId="44" fontId="5" fillId="0" borderId="17" xfId="6" applyFont="1" applyBorder="1" applyAlignment="1">
      <alignment horizontal="center" vertical="center" wrapText="1"/>
    </xf>
    <xf numFmtId="44" fontId="5" fillId="0" borderId="18" xfId="6" applyFont="1" applyBorder="1" applyAlignment="1">
      <alignment horizontal="center" vertical="center" wrapText="1"/>
    </xf>
    <xf numFmtId="166" fontId="5" fillId="0" borderId="9" xfId="1" applyNumberFormat="1" applyFont="1" applyBorder="1" applyAlignment="1">
      <alignment horizontal="center" vertical="center" wrapText="1"/>
    </xf>
    <xf numFmtId="166" fontId="5" fillId="0" borderId="8" xfId="1" applyNumberFormat="1" applyFont="1" applyBorder="1" applyAlignment="1">
      <alignment horizontal="center" vertical="center" wrapText="1"/>
    </xf>
    <xf numFmtId="9" fontId="5" fillId="0" borderId="9" xfId="1" applyFont="1" applyBorder="1" applyAlignment="1">
      <alignment horizontal="center" vertical="center" wrapText="1"/>
    </xf>
    <xf numFmtId="9" fontId="5" fillId="0" borderId="8" xfId="1" applyFont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/>
    </xf>
    <xf numFmtId="0" fontId="8" fillId="3" borderId="11" xfId="2" applyFont="1" applyFill="1" applyBorder="1" applyAlignment="1">
      <alignment horizontal="center" vertical="center"/>
    </xf>
    <xf numFmtId="0" fontId="8" fillId="3" borderId="8" xfId="2" applyFont="1" applyFill="1" applyBorder="1" applyAlignment="1">
      <alignment horizontal="center" vertical="center"/>
    </xf>
    <xf numFmtId="0" fontId="8" fillId="3" borderId="9" xfId="2" applyFont="1" applyFill="1" applyBorder="1" applyAlignment="1">
      <alignment horizontal="center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8" fillId="3" borderId="8" xfId="2" applyFont="1" applyFill="1" applyBorder="1" applyAlignment="1">
      <alignment horizontal="center" vertical="center" wrapText="1"/>
    </xf>
    <xf numFmtId="165" fontId="5" fillId="0" borderId="9" xfId="3" applyNumberFormat="1" applyFont="1" applyBorder="1" applyAlignment="1">
      <alignment horizontal="center" vertical="center" wrapText="1"/>
    </xf>
    <xf numFmtId="165" fontId="5" fillId="0" borderId="8" xfId="3" applyNumberFormat="1" applyFont="1" applyBorder="1" applyAlignment="1">
      <alignment horizontal="center" vertical="center" wrapText="1"/>
    </xf>
    <xf numFmtId="4" fontId="8" fillId="1" borderId="5" xfId="2" applyNumberFormat="1" applyFont="1" applyFill="1" applyBorder="1" applyAlignment="1">
      <alignment horizontal="center"/>
    </xf>
    <xf numFmtId="4" fontId="8" fillId="1" borderId="4" xfId="2" applyNumberFormat="1" applyFont="1" applyFill="1" applyBorder="1" applyAlignment="1">
      <alignment horizontal="center"/>
    </xf>
    <xf numFmtId="0" fontId="5" fillId="0" borderId="5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2" fontId="16" fillId="0" borderId="5" xfId="0" applyNumberFormat="1" applyFont="1" applyBorder="1" applyAlignment="1">
      <alignment horizontal="left" vertical="center" wrapText="1"/>
    </xf>
    <xf numFmtId="2" fontId="16" fillId="0" borderId="4" xfId="0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left" vertical="center" wrapText="1"/>
    </xf>
    <xf numFmtId="2" fontId="16" fillId="0" borderId="1" xfId="0" applyNumberFormat="1" applyFont="1" applyBorder="1" applyAlignment="1">
      <alignment horizontal="left" vertical="center" wrapText="1"/>
    </xf>
    <xf numFmtId="0" fontId="8" fillId="0" borderId="9" xfId="2" applyFont="1" applyBorder="1" applyAlignment="1">
      <alignment horizontal="left" vertical="center" wrapText="1"/>
    </xf>
    <xf numFmtId="0" fontId="8" fillId="0" borderId="11" xfId="2" applyFont="1" applyBorder="1" applyAlignment="1">
      <alignment horizontal="left" vertical="center" wrapText="1"/>
    </xf>
    <xf numFmtId="0" fontId="8" fillId="0" borderId="8" xfId="2" applyFont="1" applyBorder="1" applyAlignment="1">
      <alignment horizontal="left" vertical="center" wrapText="1"/>
    </xf>
    <xf numFmtId="0" fontId="8" fillId="0" borderId="5" xfId="4" applyFont="1" applyBorder="1" applyAlignment="1">
      <alignment horizontal="center" wrapText="1"/>
    </xf>
    <xf numFmtId="0" fontId="8" fillId="0" borderId="4" xfId="4" applyFont="1" applyBorder="1" applyAlignment="1">
      <alignment horizontal="center" wrapText="1"/>
    </xf>
    <xf numFmtId="4" fontId="8" fillId="3" borderId="6" xfId="2" applyNumberFormat="1" applyFont="1" applyFill="1" applyBorder="1" applyAlignment="1">
      <alignment horizontal="center" vertical="center"/>
    </xf>
    <xf numFmtId="4" fontId="8" fillId="3" borderId="10" xfId="2" applyNumberFormat="1" applyFont="1" applyFill="1" applyBorder="1" applyAlignment="1">
      <alignment horizontal="center" vertical="center"/>
    </xf>
    <xf numFmtId="49" fontId="4" fillId="0" borderId="9" xfId="2" applyNumberFormat="1" applyFont="1" applyBorder="1" applyAlignment="1">
      <alignment horizontal="justify" vertical="top" wrapText="1"/>
    </xf>
    <xf numFmtId="49" fontId="4" fillId="0" borderId="8" xfId="2" applyNumberFormat="1" applyFont="1" applyBorder="1" applyAlignment="1">
      <alignment horizontal="justify" vertical="top" wrapText="1"/>
    </xf>
    <xf numFmtId="49" fontId="12" fillId="0" borderId="9" xfId="2" applyNumberFormat="1" applyFont="1" applyBorder="1" applyAlignment="1">
      <alignment horizontal="justify" vertical="top" wrapText="1"/>
    </xf>
    <xf numFmtId="49" fontId="12" fillId="0" borderId="8" xfId="2" applyNumberFormat="1" applyFont="1" applyBorder="1" applyAlignment="1">
      <alignment horizontal="justify" vertical="top" wrapText="1"/>
    </xf>
    <xf numFmtId="0" fontId="9" fillId="0" borderId="0" xfId="2" applyFont="1" applyBorder="1" applyAlignment="1">
      <alignment horizontal="justify" vertical="top" wrapText="1"/>
    </xf>
    <xf numFmtId="0" fontId="11" fillId="0" borderId="0" xfId="2" applyFont="1" applyAlignment="1">
      <alignment horizontal="center" vertical="center"/>
    </xf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/>
    </xf>
    <xf numFmtId="0" fontId="8" fillId="3" borderId="15" xfId="2" applyFont="1" applyFill="1" applyBorder="1" applyAlignment="1">
      <alignment horizontal="center" vertical="center" textRotation="90" wrapText="1"/>
    </xf>
    <xf numFmtId="0" fontId="14" fillId="0" borderId="5" xfId="4" applyFont="1" applyBorder="1" applyAlignment="1">
      <alignment horizontal="center" wrapText="1"/>
    </xf>
    <xf numFmtId="0" fontId="14" fillId="0" borderId="4" xfId="4" applyFont="1" applyBorder="1" applyAlignment="1">
      <alignment horizontal="center" wrapText="1"/>
    </xf>
    <xf numFmtId="0" fontId="8" fillId="3" borderId="6" xfId="2" applyFont="1" applyFill="1" applyBorder="1" applyAlignment="1">
      <alignment horizontal="center" vertical="center" textRotation="90"/>
    </xf>
    <xf numFmtId="0" fontId="8" fillId="3" borderId="10" xfId="2" applyFont="1" applyFill="1" applyBorder="1" applyAlignment="1">
      <alignment horizontal="center" vertical="center" textRotation="90"/>
    </xf>
    <xf numFmtId="0" fontId="8" fillId="3" borderId="5" xfId="2" applyFont="1" applyFill="1" applyBorder="1" applyAlignment="1">
      <alignment horizontal="center" vertical="center"/>
    </xf>
    <xf numFmtId="0" fontId="8" fillId="3" borderId="4" xfId="2" applyFont="1" applyFill="1" applyBorder="1" applyAlignment="1">
      <alignment horizontal="center" vertical="center"/>
    </xf>
    <xf numFmtId="0" fontId="8" fillId="3" borderId="14" xfId="2" applyFont="1" applyFill="1" applyBorder="1" applyAlignment="1">
      <alignment horizontal="center" vertical="center"/>
    </xf>
    <xf numFmtId="0" fontId="8" fillId="3" borderId="16" xfId="2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5" fillId="0" borderId="15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/>
    </xf>
  </cellXfs>
  <cellStyles count="7">
    <cellStyle name="Moeda" xfId="6" builtinId="4"/>
    <cellStyle name="Moeda 2" xfId="3" xr:uid="{00000000-0005-0000-0000-000001000000}"/>
    <cellStyle name="Normal" xfId="0" builtinId="0"/>
    <cellStyle name="Normal 2" xfId="2" xr:uid="{00000000-0005-0000-0000-000003000000}"/>
    <cellStyle name="Normal 3" xfId="4" xr:uid="{00000000-0005-0000-0000-000004000000}"/>
    <cellStyle name="Porcentagem" xfId="1" builtinId="5"/>
    <cellStyle name="Vírgula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15240</xdr:colOff>
      <xdr:row>0</xdr:row>
      <xdr:rowOff>982980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BF8764-698D-4D65-AF28-7E547ECF4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870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38</xdr:row>
      <xdr:rowOff>15240</xdr:rowOff>
    </xdr:from>
    <xdr:to>
      <xdr:col>6</xdr:col>
      <xdr:colOff>121921</xdr:colOff>
      <xdr:row>44</xdr:row>
      <xdr:rowOff>114300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47A3501C-5777-4EAC-A9C0-37F32709B422}"/>
            </a:ext>
          </a:extLst>
        </xdr:cNvPr>
        <xdr:cNvSpPr txBox="1"/>
      </xdr:nvSpPr>
      <xdr:spPr>
        <a:xfrm>
          <a:off x="1" y="12847320"/>
          <a:ext cx="3604260" cy="1234440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  <a:b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</a:b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Secretário Municipal de Obras</a:t>
          </a:r>
          <a:b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</a:b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CREA: 5062487303</a:t>
          </a:r>
          <a:b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</a:br>
          <a:r>
            <a:rPr kumimoji="0" lang="pt-BR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ART: 28027230191517888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BR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/Turismo%202018/Parque%20Linear%20do%20Pacinho%20II/Celebra&#231;&#227;o%20de%20conv&#234;nio/anexo%2017%20-%20CRONOGRAMA%20FISICO%20FINANCEIRO%20-%20parque%20linear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  <sheetName val="Planilha1"/>
    </sheetNames>
    <sheetDataSet>
      <sheetData sheetId="0">
        <row r="14">
          <cell r="C14" t="str">
            <v>SERVIÇOS PRELIMINARES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2"/>
  <sheetViews>
    <sheetView tabSelected="1" topLeftCell="A13" workbookViewId="0">
      <selection activeCell="K45" sqref="A1:K45"/>
    </sheetView>
  </sheetViews>
  <sheetFormatPr defaultColWidth="8.85546875" defaultRowHeight="15.75" outlineLevelRow="1" x14ac:dyDescent="0.25"/>
  <cols>
    <col min="1" max="1" width="3.42578125" style="20" bestFit="1" customWidth="1"/>
    <col min="2" max="2" width="11.28515625" style="20" bestFit="1" customWidth="1"/>
    <col min="3" max="3" width="9.7109375" style="20" customWidth="1"/>
    <col min="4" max="4" width="3.7109375" style="20" customWidth="1"/>
    <col min="5" max="10" width="11.28515625" style="20" customWidth="1"/>
    <col min="11" max="11" width="16.7109375" style="20" customWidth="1"/>
    <col min="12" max="12" width="22.85546875" style="20" customWidth="1"/>
    <col min="13" max="13" width="24.7109375" style="20" customWidth="1"/>
    <col min="14" max="14" width="21.7109375" style="20" customWidth="1"/>
    <col min="15" max="16384" width="8.85546875" style="20"/>
  </cols>
  <sheetData>
    <row r="1" spans="1:16" ht="90.6" customHeight="1" x14ac:dyDescent="0.25">
      <c r="A1" s="100"/>
      <c r="B1" s="100"/>
      <c r="C1" s="99" t="s">
        <v>0</v>
      </c>
      <c r="D1" s="99"/>
      <c r="E1" s="99"/>
      <c r="F1" s="99"/>
      <c r="G1" s="99"/>
      <c r="H1" s="99"/>
      <c r="I1" s="99"/>
      <c r="J1" s="99"/>
      <c r="K1" s="99"/>
      <c r="L1" s="35"/>
    </row>
    <row r="2" spans="1:16" ht="7.15" customHeight="1" x14ac:dyDescent="0.25">
      <c r="A2" s="1"/>
      <c r="B2" s="1"/>
      <c r="C2" s="1"/>
      <c r="D2" s="1"/>
      <c r="E2" s="1"/>
      <c r="F2" s="1"/>
      <c r="G2" s="1"/>
      <c r="H2" s="1"/>
      <c r="I2" s="101"/>
      <c r="J2" s="101"/>
      <c r="K2" s="101"/>
      <c r="L2" s="36"/>
    </row>
    <row r="3" spans="1:16" ht="33.6" customHeight="1" x14ac:dyDescent="0.25">
      <c r="A3" s="1"/>
      <c r="B3" s="26" t="s">
        <v>1</v>
      </c>
      <c r="C3" s="114" t="s">
        <v>31</v>
      </c>
      <c r="D3" s="114"/>
      <c r="E3" s="114"/>
      <c r="F3" s="114"/>
      <c r="G3" s="2"/>
      <c r="H3" s="1"/>
      <c r="I3" s="3" t="s">
        <v>19</v>
      </c>
      <c r="J3" s="4"/>
      <c r="K3" s="5" t="s">
        <v>2</v>
      </c>
      <c r="L3" s="38"/>
    </row>
    <row r="4" spans="1:16" ht="33.6" customHeight="1" x14ac:dyDescent="0.25">
      <c r="A4" s="1"/>
      <c r="B4" s="26" t="s">
        <v>3</v>
      </c>
      <c r="C4" s="113" t="s">
        <v>32</v>
      </c>
      <c r="D4" s="113"/>
      <c r="E4" s="113"/>
      <c r="F4" s="113"/>
      <c r="G4" s="2"/>
      <c r="H4" s="1"/>
      <c r="I4" s="27"/>
      <c r="J4" s="6"/>
      <c r="K4" s="28">
        <v>43770</v>
      </c>
      <c r="L4" s="39"/>
    </row>
    <row r="5" spans="1:16" ht="33.6" customHeight="1" x14ac:dyDescent="0.25">
      <c r="A5" s="1"/>
      <c r="B5" s="26" t="s">
        <v>4</v>
      </c>
      <c r="C5" s="113"/>
      <c r="D5" s="113"/>
      <c r="E5" s="113"/>
      <c r="F5" s="113"/>
      <c r="G5" s="1"/>
      <c r="H5" s="102" t="s">
        <v>5</v>
      </c>
      <c r="I5" s="87" t="s">
        <v>22</v>
      </c>
      <c r="J5" s="88"/>
      <c r="K5" s="89"/>
      <c r="L5" s="40"/>
    </row>
    <row r="6" spans="1:16" ht="33.6" customHeight="1" x14ac:dyDescent="0.25">
      <c r="A6" s="1"/>
      <c r="B6" s="26" t="s">
        <v>6</v>
      </c>
      <c r="C6" s="113"/>
      <c r="D6" s="113"/>
      <c r="E6" s="113"/>
      <c r="F6" s="113"/>
      <c r="G6" s="1"/>
      <c r="H6" s="102"/>
      <c r="I6" s="87" t="s">
        <v>30</v>
      </c>
      <c r="J6" s="88"/>
      <c r="K6" s="89"/>
      <c r="L6" s="40"/>
    </row>
    <row r="7" spans="1:16" x14ac:dyDescent="0.25">
      <c r="A7" s="1"/>
      <c r="B7" s="7"/>
      <c r="C7" s="7"/>
      <c r="D7" s="1"/>
      <c r="E7" s="1"/>
      <c r="F7" s="1"/>
      <c r="G7" s="1"/>
      <c r="H7" s="1"/>
      <c r="I7" s="1"/>
      <c r="J7" s="1"/>
      <c r="K7" s="1"/>
      <c r="L7" s="1"/>
    </row>
    <row r="8" spans="1:16" x14ac:dyDescent="0.25">
      <c r="A8" s="105" t="s">
        <v>7</v>
      </c>
      <c r="B8" s="107" t="s">
        <v>8</v>
      </c>
      <c r="C8" s="108"/>
      <c r="D8" s="105" t="s">
        <v>9</v>
      </c>
      <c r="E8" s="8" t="s">
        <v>10</v>
      </c>
      <c r="F8" s="8"/>
      <c r="G8" s="69" t="s">
        <v>11</v>
      </c>
      <c r="H8" s="71"/>
      <c r="I8" s="8" t="s">
        <v>12</v>
      </c>
      <c r="J8" s="9"/>
      <c r="K8" s="92" t="s">
        <v>13</v>
      </c>
      <c r="L8" s="41"/>
    </row>
    <row r="9" spans="1:16" x14ac:dyDescent="0.25">
      <c r="A9" s="106"/>
      <c r="B9" s="109"/>
      <c r="C9" s="110"/>
      <c r="D9" s="106"/>
      <c r="E9" s="90" t="s">
        <v>27</v>
      </c>
      <c r="F9" s="91"/>
      <c r="G9" s="90" t="s">
        <v>29</v>
      </c>
      <c r="H9" s="91"/>
      <c r="I9" s="103" t="s">
        <v>23</v>
      </c>
      <c r="J9" s="104"/>
      <c r="K9" s="93"/>
      <c r="L9" s="41"/>
    </row>
    <row r="10" spans="1:16" ht="84.75" x14ac:dyDescent="0.25">
      <c r="A10" s="106"/>
      <c r="B10" s="111"/>
      <c r="C10" s="112"/>
      <c r="D10" s="106"/>
      <c r="E10" s="94" t="s">
        <v>26</v>
      </c>
      <c r="F10" s="95"/>
      <c r="G10" s="94" t="s">
        <v>28</v>
      </c>
      <c r="H10" s="95"/>
      <c r="I10" s="96" t="s">
        <v>25</v>
      </c>
      <c r="J10" s="97"/>
      <c r="K10" s="93"/>
      <c r="L10" s="41"/>
      <c r="N10" s="29" t="s">
        <v>21</v>
      </c>
    </row>
    <row r="11" spans="1:16" ht="25.15" customHeight="1" x14ac:dyDescent="0.25">
      <c r="A11" s="53">
        <v>1</v>
      </c>
      <c r="B11" s="83" t="str">
        <f>[1]Planilha!$C$14</f>
        <v>SERVIÇOS PRELIMINARES</v>
      </c>
      <c r="C11" s="84"/>
      <c r="D11" s="10" t="s">
        <v>14</v>
      </c>
      <c r="E11" s="59">
        <v>1</v>
      </c>
      <c r="F11" s="60"/>
      <c r="G11" s="59">
        <v>0</v>
      </c>
      <c r="H11" s="60"/>
      <c r="I11" s="59"/>
      <c r="J11" s="60"/>
      <c r="K11" s="47">
        <f>E11+G11+I11</f>
        <v>1</v>
      </c>
      <c r="L11" s="42"/>
    </row>
    <row r="12" spans="1:16" ht="25.15" customHeight="1" x14ac:dyDescent="0.25">
      <c r="A12" s="54"/>
      <c r="B12" s="85"/>
      <c r="C12" s="86"/>
      <c r="D12" s="11" t="s">
        <v>15</v>
      </c>
      <c r="E12" s="61">
        <f>E11*K12</f>
        <v>14171.92</v>
      </c>
      <c r="F12" s="62"/>
      <c r="G12" s="61">
        <f>G11*K12</f>
        <v>0</v>
      </c>
      <c r="H12" s="62"/>
      <c r="I12" s="63">
        <f>($K$26*I11)+I27</f>
        <v>0</v>
      </c>
      <c r="J12" s="64"/>
      <c r="K12" s="48">
        <v>14171.92</v>
      </c>
      <c r="L12" s="43"/>
      <c r="P12" s="20">
        <f>10*30</f>
        <v>300</v>
      </c>
    </row>
    <row r="13" spans="1:16" ht="25.15" customHeight="1" outlineLevel="1" x14ac:dyDescent="0.25">
      <c r="A13" s="53">
        <v>2</v>
      </c>
      <c r="B13" s="79" t="s">
        <v>33</v>
      </c>
      <c r="C13" s="80" t="s">
        <v>33</v>
      </c>
      <c r="D13" s="10" t="s">
        <v>14</v>
      </c>
      <c r="E13" s="59">
        <v>1</v>
      </c>
      <c r="F13" s="60"/>
      <c r="G13" s="59"/>
      <c r="H13" s="60"/>
      <c r="I13" s="59"/>
      <c r="J13" s="60"/>
      <c r="K13" s="47">
        <f>E13+G13+I13</f>
        <v>1</v>
      </c>
      <c r="L13" s="42"/>
    </row>
    <row r="14" spans="1:16" ht="25.15" customHeight="1" outlineLevel="1" x14ac:dyDescent="0.25">
      <c r="A14" s="54"/>
      <c r="B14" s="81"/>
      <c r="C14" s="82"/>
      <c r="D14" s="11" t="s">
        <v>15</v>
      </c>
      <c r="E14" s="61">
        <f>E13*K14</f>
        <v>24563.54</v>
      </c>
      <c r="F14" s="62"/>
      <c r="G14" s="61">
        <f>G13*K14</f>
        <v>0</v>
      </c>
      <c r="H14" s="62"/>
      <c r="I14" s="61"/>
      <c r="J14" s="62"/>
      <c r="K14" s="49">
        <v>24563.54</v>
      </c>
      <c r="L14" s="44"/>
    </row>
    <row r="15" spans="1:16" ht="25.15" customHeight="1" outlineLevel="1" x14ac:dyDescent="0.25">
      <c r="A15" s="53">
        <v>3</v>
      </c>
      <c r="B15" s="79" t="s">
        <v>34</v>
      </c>
      <c r="C15" s="80" t="s">
        <v>34</v>
      </c>
      <c r="D15" s="10" t="s">
        <v>14</v>
      </c>
      <c r="E15" s="59">
        <v>0</v>
      </c>
      <c r="F15" s="60"/>
      <c r="G15" s="59">
        <f>1-E15</f>
        <v>1</v>
      </c>
      <c r="H15" s="60"/>
      <c r="I15" s="59"/>
      <c r="J15" s="60"/>
      <c r="K15" s="47">
        <f>E15+G15+I15</f>
        <v>1</v>
      </c>
      <c r="L15" s="42"/>
    </row>
    <row r="16" spans="1:16" ht="25.15" customHeight="1" outlineLevel="1" x14ac:dyDescent="0.25">
      <c r="A16" s="54"/>
      <c r="B16" s="81"/>
      <c r="C16" s="82"/>
      <c r="D16" s="11" t="s">
        <v>15</v>
      </c>
      <c r="E16" s="61">
        <v>0</v>
      </c>
      <c r="F16" s="62"/>
      <c r="G16" s="61">
        <f>G15*K16</f>
        <v>58452.25</v>
      </c>
      <c r="H16" s="62"/>
      <c r="I16" s="61"/>
      <c r="J16" s="62"/>
      <c r="K16" s="49">
        <v>58452.25</v>
      </c>
      <c r="L16" s="44"/>
    </row>
    <row r="17" spans="1:14" ht="25.15" customHeight="1" outlineLevel="1" x14ac:dyDescent="0.25">
      <c r="A17" s="53">
        <v>4</v>
      </c>
      <c r="B17" s="79" t="s">
        <v>35</v>
      </c>
      <c r="C17" s="80" t="s">
        <v>35</v>
      </c>
      <c r="D17" s="10" t="s">
        <v>14</v>
      </c>
      <c r="E17" s="59">
        <f>E18/K18</f>
        <v>0.98478955621608533</v>
      </c>
      <c r="F17" s="60"/>
      <c r="G17" s="59">
        <f>G18/K18</f>
        <v>1.5210443783914675E-2</v>
      </c>
      <c r="H17" s="60"/>
      <c r="I17" s="59"/>
      <c r="J17" s="60"/>
      <c r="K17" s="47">
        <f>E17+G17+I17</f>
        <v>1</v>
      </c>
      <c r="L17" s="42"/>
    </row>
    <row r="18" spans="1:14" ht="25.15" customHeight="1" outlineLevel="1" x14ac:dyDescent="0.25">
      <c r="A18" s="54"/>
      <c r="B18" s="81"/>
      <c r="C18" s="82"/>
      <c r="D18" s="11" t="s">
        <v>15</v>
      </c>
      <c r="E18" s="61">
        <v>59931.21</v>
      </c>
      <c r="F18" s="62"/>
      <c r="G18" s="61">
        <f>K18-E18</f>
        <v>925.66000000000349</v>
      </c>
      <c r="H18" s="62"/>
      <c r="I18" s="63"/>
      <c r="J18" s="64"/>
      <c r="K18" s="48">
        <v>60856.87</v>
      </c>
      <c r="L18" s="43"/>
      <c r="M18" s="50"/>
    </row>
    <row r="19" spans="1:14" ht="25.15" customHeight="1" outlineLevel="1" x14ac:dyDescent="0.25">
      <c r="A19" s="53">
        <v>5</v>
      </c>
      <c r="B19" s="55" t="s">
        <v>36</v>
      </c>
      <c r="C19" s="56"/>
      <c r="D19" s="10" t="s">
        <v>14</v>
      </c>
      <c r="E19" s="59">
        <v>1</v>
      </c>
      <c r="F19" s="60"/>
      <c r="G19" s="59"/>
      <c r="H19" s="60"/>
      <c r="I19" s="59"/>
      <c r="J19" s="60"/>
      <c r="K19" s="47">
        <f>E19+G19+I19</f>
        <v>1</v>
      </c>
      <c r="L19" s="42"/>
    </row>
    <row r="20" spans="1:14" ht="25.15" customHeight="1" outlineLevel="1" x14ac:dyDescent="0.25">
      <c r="A20" s="54"/>
      <c r="B20" s="57"/>
      <c r="C20" s="58"/>
      <c r="D20" s="11" t="s">
        <v>15</v>
      </c>
      <c r="E20" s="61">
        <f>E19*K20</f>
        <v>204487.96</v>
      </c>
      <c r="F20" s="62"/>
      <c r="G20" s="61">
        <f>G19*K20</f>
        <v>0</v>
      </c>
      <c r="H20" s="62"/>
      <c r="I20" s="63"/>
      <c r="J20" s="64"/>
      <c r="K20" s="48">
        <v>204487.96</v>
      </c>
      <c r="L20" s="43"/>
    </row>
    <row r="21" spans="1:14" ht="25.15" customHeight="1" outlineLevel="1" x14ac:dyDescent="0.25">
      <c r="A21" s="53">
        <v>6</v>
      </c>
      <c r="B21" s="55" t="s">
        <v>37</v>
      </c>
      <c r="C21" s="56"/>
      <c r="D21" s="10" t="s">
        <v>14</v>
      </c>
      <c r="E21" s="59">
        <v>1</v>
      </c>
      <c r="F21" s="60"/>
      <c r="G21" s="59"/>
      <c r="H21" s="60"/>
      <c r="I21" s="59"/>
      <c r="J21" s="60"/>
      <c r="K21" s="47">
        <f>E21+G21+I21</f>
        <v>1</v>
      </c>
      <c r="L21" s="42"/>
    </row>
    <row r="22" spans="1:14" ht="25.15" customHeight="1" outlineLevel="1" x14ac:dyDescent="0.25">
      <c r="A22" s="54"/>
      <c r="B22" s="57"/>
      <c r="C22" s="58"/>
      <c r="D22" s="11" t="s">
        <v>15</v>
      </c>
      <c r="E22" s="61">
        <f>E21*K22</f>
        <v>16715.39</v>
      </c>
      <c r="F22" s="62"/>
      <c r="G22" s="61">
        <v>0</v>
      </c>
      <c r="H22" s="62"/>
      <c r="I22" s="63"/>
      <c r="J22" s="64"/>
      <c r="K22" s="48">
        <v>16715.39</v>
      </c>
      <c r="L22" s="43"/>
    </row>
    <row r="23" spans="1:14" ht="25.15" customHeight="1" outlineLevel="1" x14ac:dyDescent="0.25">
      <c r="A23" s="53">
        <v>7</v>
      </c>
      <c r="B23" s="55" t="s">
        <v>38</v>
      </c>
      <c r="C23" s="56"/>
      <c r="D23" s="10" t="s">
        <v>14</v>
      </c>
      <c r="E23" s="59">
        <v>1</v>
      </c>
      <c r="F23" s="60"/>
      <c r="G23" s="59"/>
      <c r="H23" s="60"/>
      <c r="I23" s="59"/>
      <c r="J23" s="60"/>
      <c r="K23" s="47">
        <f>E23+G23+I23</f>
        <v>1</v>
      </c>
      <c r="L23" s="42"/>
    </row>
    <row r="24" spans="1:14" ht="25.15" customHeight="1" outlineLevel="1" x14ac:dyDescent="0.25">
      <c r="A24" s="54"/>
      <c r="B24" s="57"/>
      <c r="C24" s="58"/>
      <c r="D24" s="11" t="s">
        <v>15</v>
      </c>
      <c r="E24" s="61">
        <f>E23*K24</f>
        <v>6543</v>
      </c>
      <c r="F24" s="62"/>
      <c r="G24" s="61">
        <f>G23*K24</f>
        <v>0</v>
      </c>
      <c r="H24" s="62"/>
      <c r="I24" s="63"/>
      <c r="J24" s="64"/>
      <c r="K24" s="48">
        <v>6543</v>
      </c>
      <c r="L24" s="43"/>
      <c r="M24" s="46"/>
    </row>
    <row r="25" spans="1:14" x14ac:dyDescent="0.25">
      <c r="A25" s="1"/>
      <c r="B25" s="1"/>
      <c r="C25" s="1"/>
      <c r="D25" s="1"/>
      <c r="E25" s="77"/>
      <c r="F25" s="78"/>
      <c r="G25" s="77"/>
      <c r="H25" s="78"/>
      <c r="I25" s="77"/>
      <c r="J25" s="78"/>
      <c r="K25" s="12"/>
      <c r="L25" s="45"/>
      <c r="M25" s="37"/>
    </row>
    <row r="26" spans="1:14" ht="33" customHeight="1" x14ac:dyDescent="0.25">
      <c r="A26" s="1"/>
      <c r="B26" s="69" t="s">
        <v>16</v>
      </c>
      <c r="C26" s="70"/>
      <c r="D26" s="71"/>
      <c r="E26" s="75">
        <v>300000</v>
      </c>
      <c r="F26" s="76"/>
      <c r="G26" s="75">
        <v>54573.11</v>
      </c>
      <c r="H26" s="76"/>
      <c r="I26" s="75">
        <f>$K$26*I11</f>
        <v>0</v>
      </c>
      <c r="J26" s="76"/>
      <c r="K26" s="30">
        <v>354573.11</v>
      </c>
      <c r="L26" s="52"/>
    </row>
    <row r="27" spans="1:14" ht="33" customHeight="1" x14ac:dyDescent="0.25">
      <c r="A27" s="1"/>
      <c r="B27" s="69" t="s">
        <v>17</v>
      </c>
      <c r="C27" s="70"/>
      <c r="D27" s="71"/>
      <c r="E27" s="75">
        <v>26413.02</v>
      </c>
      <c r="F27" s="76"/>
      <c r="G27" s="75">
        <f>K27-E27</f>
        <v>4804.7999999999993</v>
      </c>
      <c r="H27" s="76"/>
      <c r="I27" s="75"/>
      <c r="J27" s="76"/>
      <c r="K27" s="30">
        <v>31217.82</v>
      </c>
      <c r="L27" s="43"/>
    </row>
    <row r="28" spans="1:14" ht="33" customHeight="1" x14ac:dyDescent="0.25">
      <c r="A28" s="1"/>
      <c r="B28" s="69" t="s">
        <v>18</v>
      </c>
      <c r="C28" s="70"/>
      <c r="D28" s="71"/>
      <c r="E28" s="75">
        <f>E26+E27</f>
        <v>326413.02</v>
      </c>
      <c r="F28" s="76"/>
      <c r="G28" s="75">
        <f>G26+G27</f>
        <v>59377.91</v>
      </c>
      <c r="H28" s="76"/>
      <c r="I28" s="75">
        <f>I26+I27</f>
        <v>0</v>
      </c>
      <c r="J28" s="76"/>
      <c r="K28" s="30">
        <f>K26+K27</f>
        <v>385790.93</v>
      </c>
      <c r="L28" s="43"/>
    </row>
    <row r="29" spans="1:14" ht="33" customHeight="1" x14ac:dyDescent="0.25">
      <c r="A29" s="1"/>
      <c r="B29" s="72" t="s">
        <v>20</v>
      </c>
      <c r="C29" s="73"/>
      <c r="D29" s="74"/>
      <c r="E29" s="65">
        <f>E28/$K$28</f>
        <v>0.84608785385389962</v>
      </c>
      <c r="F29" s="66"/>
      <c r="G29" s="65">
        <f t="shared" ref="G29" si="0">G28/$K$28</f>
        <v>0.15391214614610044</v>
      </c>
      <c r="H29" s="66"/>
      <c r="I29" s="67">
        <f t="shared" ref="I29" si="1">I28/$K$28</f>
        <v>0</v>
      </c>
      <c r="J29" s="68"/>
      <c r="K29" s="13">
        <f>E29+G29+I29</f>
        <v>1</v>
      </c>
      <c r="L29" s="51"/>
      <c r="N29" s="31"/>
    </row>
    <row r="30" spans="1:14" x14ac:dyDescent="0.25">
      <c r="A30" s="1"/>
      <c r="B30" s="1"/>
      <c r="C30" s="14"/>
      <c r="D30" s="14"/>
      <c r="E30" s="15"/>
      <c r="F30" s="15"/>
      <c r="G30" s="15"/>
      <c r="H30" s="15"/>
      <c r="I30" s="15"/>
      <c r="J30" s="15"/>
      <c r="K30" s="15"/>
      <c r="L30" s="15"/>
    </row>
    <row r="31" spans="1:14" ht="18" customHeight="1" x14ac:dyDescent="0.25">
      <c r="A31" s="98" t="s">
        <v>24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34"/>
    </row>
    <row r="32" spans="1:14" ht="18" customHeight="1" x14ac:dyDescent="0.25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34"/>
    </row>
    <row r="33" spans="1:12" ht="18" customHeight="1" x14ac:dyDescent="0.25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34"/>
    </row>
    <row r="34" spans="1:12" ht="18" customHeight="1" x14ac:dyDescent="0.25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34"/>
    </row>
    <row r="35" spans="1:12" ht="18" customHeight="1" x14ac:dyDescent="0.25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34"/>
    </row>
    <row r="36" spans="1:12" ht="18" customHeight="1" x14ac:dyDescent="0.25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34"/>
    </row>
    <row r="37" spans="1:12" x14ac:dyDescent="0.25">
      <c r="A37" s="16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</row>
    <row r="38" spans="1:12" x14ac:dyDescent="0.25">
      <c r="A38" s="16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</row>
    <row r="39" spans="1:12" x14ac:dyDescent="0.25">
      <c r="A39" s="16"/>
      <c r="B39" s="18"/>
      <c r="C39" s="19"/>
      <c r="D39" s="19"/>
      <c r="E39" s="19"/>
      <c r="F39" s="19"/>
      <c r="G39" s="17"/>
      <c r="H39" s="17"/>
      <c r="I39" s="17"/>
      <c r="J39" s="17"/>
      <c r="K39" s="17"/>
      <c r="L39" s="17"/>
    </row>
    <row r="40" spans="1:12" x14ac:dyDescent="0.25">
      <c r="A40" s="1"/>
      <c r="B40" s="2"/>
      <c r="D40" s="21"/>
      <c r="E40" s="22"/>
      <c r="F40" s="2"/>
      <c r="G40" s="2"/>
      <c r="H40" s="2"/>
      <c r="I40" s="1"/>
      <c r="J40" s="1"/>
      <c r="K40" s="1"/>
      <c r="L40" s="1"/>
    </row>
    <row r="41" spans="1:12" ht="13.15" customHeight="1" x14ac:dyDescent="0.25">
      <c r="A41" s="1"/>
      <c r="B41" s="2"/>
      <c r="C41" s="2"/>
      <c r="D41" s="32"/>
      <c r="E41" s="23"/>
      <c r="F41" s="2"/>
      <c r="G41" s="2"/>
      <c r="H41" s="2"/>
      <c r="I41" s="1"/>
      <c r="J41" s="1"/>
      <c r="K41" s="1"/>
      <c r="L41" s="1"/>
    </row>
    <row r="42" spans="1:12" ht="13.9" customHeight="1" x14ac:dyDescent="0.25">
      <c r="B42" s="24"/>
      <c r="C42" s="24"/>
      <c r="D42" s="33"/>
      <c r="E42" s="25"/>
      <c r="F42" s="24"/>
      <c r="G42" s="24"/>
      <c r="H42" s="24"/>
    </row>
  </sheetData>
  <mergeCells count="97">
    <mergeCell ref="A31:K36"/>
    <mergeCell ref="C1:K1"/>
    <mergeCell ref="A1:B1"/>
    <mergeCell ref="I2:K2"/>
    <mergeCell ref="H5:H6"/>
    <mergeCell ref="I9:J9"/>
    <mergeCell ref="A8:A10"/>
    <mergeCell ref="D8:D10"/>
    <mergeCell ref="E9:F9"/>
    <mergeCell ref="G8:H8"/>
    <mergeCell ref="B8:C10"/>
    <mergeCell ref="I5:K5"/>
    <mergeCell ref="C4:F4"/>
    <mergeCell ref="C3:F3"/>
    <mergeCell ref="C5:F5"/>
    <mergeCell ref="C6:F6"/>
    <mergeCell ref="I14:J14"/>
    <mergeCell ref="I13:J13"/>
    <mergeCell ref="G14:H14"/>
    <mergeCell ref="E10:F10"/>
    <mergeCell ref="G10:H10"/>
    <mergeCell ref="I10:J10"/>
    <mergeCell ref="I6:K6"/>
    <mergeCell ref="G9:H9"/>
    <mergeCell ref="K8:K10"/>
    <mergeCell ref="G11:H11"/>
    <mergeCell ref="G13:H13"/>
    <mergeCell ref="G12:H12"/>
    <mergeCell ref="I12:J12"/>
    <mergeCell ref="I11:J11"/>
    <mergeCell ref="E25:F25"/>
    <mergeCell ref="E15:F15"/>
    <mergeCell ref="B15:C16"/>
    <mergeCell ref="A11:A12"/>
    <mergeCell ref="A13:A14"/>
    <mergeCell ref="E13:F13"/>
    <mergeCell ref="E14:F14"/>
    <mergeCell ref="E11:F11"/>
    <mergeCell ref="E12:F12"/>
    <mergeCell ref="A15:A16"/>
    <mergeCell ref="E16:F16"/>
    <mergeCell ref="B13:C14"/>
    <mergeCell ref="B11:C12"/>
    <mergeCell ref="A17:A18"/>
    <mergeCell ref="B17:C18"/>
    <mergeCell ref="E17:F17"/>
    <mergeCell ref="G25:H25"/>
    <mergeCell ref="I25:J25"/>
    <mergeCell ref="G15:H15"/>
    <mergeCell ref="G26:H26"/>
    <mergeCell ref="I15:J15"/>
    <mergeCell ref="G16:H16"/>
    <mergeCell ref="I16:J16"/>
    <mergeCell ref="G17:H17"/>
    <mergeCell ref="I17:J17"/>
    <mergeCell ref="G29:H29"/>
    <mergeCell ref="I29:J29"/>
    <mergeCell ref="B26:D26"/>
    <mergeCell ref="B27:D27"/>
    <mergeCell ref="B28:D28"/>
    <mergeCell ref="B29:D29"/>
    <mergeCell ref="E27:F27"/>
    <mergeCell ref="E28:F28"/>
    <mergeCell ref="E29:F29"/>
    <mergeCell ref="E26:F26"/>
    <mergeCell ref="I28:J28"/>
    <mergeCell ref="I26:J26"/>
    <mergeCell ref="G28:H28"/>
    <mergeCell ref="G27:H27"/>
    <mergeCell ref="I27:J27"/>
    <mergeCell ref="E18:F18"/>
    <mergeCell ref="G18:H18"/>
    <mergeCell ref="I18:J18"/>
    <mergeCell ref="A19:A20"/>
    <mergeCell ref="B19:C20"/>
    <mergeCell ref="E19:F19"/>
    <mergeCell ref="G19:H19"/>
    <mergeCell ref="I19:J19"/>
    <mergeCell ref="E20:F20"/>
    <mergeCell ref="G20:H20"/>
    <mergeCell ref="I20:J20"/>
    <mergeCell ref="A21:A22"/>
    <mergeCell ref="B21:C22"/>
    <mergeCell ref="E21:F21"/>
    <mergeCell ref="G21:H21"/>
    <mergeCell ref="I21:J21"/>
    <mergeCell ref="E22:F22"/>
    <mergeCell ref="G22:H22"/>
    <mergeCell ref="I22:J22"/>
    <mergeCell ref="A23:A24"/>
    <mergeCell ref="B23:C24"/>
    <mergeCell ref="E23:F23"/>
    <mergeCell ref="G23:H23"/>
    <mergeCell ref="I23:J23"/>
    <mergeCell ref="E24:F24"/>
    <mergeCell ref="G24:H24"/>
    <mergeCell ref="I24:J24"/>
  </mergeCells>
  <printOptions horizontalCentered="1"/>
  <pageMargins left="0.62992125984251968" right="0.23622047244094491" top="0.55118110236220474" bottom="0.55118110236220474" header="0.31496062992125984" footer="0.31496062992125984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9"/>
  <sheetViews>
    <sheetView workbookViewId="0">
      <selection activeCell="C2" sqref="C2:C11"/>
    </sheetView>
  </sheetViews>
  <sheetFormatPr defaultRowHeight="15" x14ac:dyDescent="0.25"/>
  <sheetData>
    <row r="2" spans="2:3" x14ac:dyDescent="0.25">
      <c r="B2">
        <v>1</v>
      </c>
      <c r="C2">
        <v>5348.08</v>
      </c>
    </row>
    <row r="3" spans="2:3" x14ac:dyDescent="0.25">
      <c r="B3">
        <v>2</v>
      </c>
      <c r="C3">
        <v>5348.08</v>
      </c>
    </row>
    <row r="4" spans="2:3" x14ac:dyDescent="0.25">
      <c r="B4">
        <v>3</v>
      </c>
      <c r="C4">
        <v>5348.08</v>
      </c>
    </row>
    <row r="5" spans="2:3" x14ac:dyDescent="0.25">
      <c r="B5">
        <v>4</v>
      </c>
      <c r="C5">
        <v>5348.08</v>
      </c>
    </row>
    <row r="6" spans="2:3" x14ac:dyDescent="0.25">
      <c r="B6">
        <v>5</v>
      </c>
      <c r="C6">
        <v>5348.08</v>
      </c>
    </row>
    <row r="7" spans="2:3" x14ac:dyDescent="0.25">
      <c r="B7">
        <v>6</v>
      </c>
      <c r="C7">
        <v>5348.08</v>
      </c>
    </row>
    <row r="8" spans="2:3" x14ac:dyDescent="0.25">
      <c r="B8">
        <v>7</v>
      </c>
      <c r="C8">
        <v>7094.39</v>
      </c>
    </row>
    <row r="9" spans="2:3" x14ac:dyDescent="0.25">
      <c r="B9">
        <v>8</v>
      </c>
      <c r="C9">
        <v>5348.08</v>
      </c>
    </row>
    <row r="10" spans="2:3" x14ac:dyDescent="0.25">
      <c r="B10">
        <v>9</v>
      </c>
      <c r="C10">
        <v>5348.08</v>
      </c>
    </row>
    <row r="11" spans="2:3" x14ac:dyDescent="0.25">
      <c r="B11">
        <v>10</v>
      </c>
      <c r="C11">
        <v>5348.08</v>
      </c>
    </row>
    <row r="12" spans="2:3" x14ac:dyDescent="0.25">
      <c r="B12">
        <v>11</v>
      </c>
      <c r="C12">
        <v>5348.08</v>
      </c>
    </row>
    <row r="13" spans="2:3" x14ac:dyDescent="0.25">
      <c r="B13">
        <v>12</v>
      </c>
      <c r="C13">
        <v>5348.08</v>
      </c>
    </row>
    <row r="14" spans="2:3" x14ac:dyDescent="0.25">
      <c r="B14">
        <v>13</v>
      </c>
      <c r="C14">
        <v>5348.08</v>
      </c>
    </row>
    <row r="15" spans="2:3" x14ac:dyDescent="0.25">
      <c r="B15">
        <v>14</v>
      </c>
      <c r="C15">
        <v>5348.08</v>
      </c>
    </row>
    <row r="16" spans="2:3" x14ac:dyDescent="0.25">
      <c r="B16">
        <v>15</v>
      </c>
      <c r="C16">
        <v>5348.08</v>
      </c>
    </row>
    <row r="17" spans="2:3" x14ac:dyDescent="0.25">
      <c r="B17">
        <v>16</v>
      </c>
      <c r="C17">
        <v>5348.08</v>
      </c>
    </row>
    <row r="18" spans="2:3" x14ac:dyDescent="0.25">
      <c r="B18">
        <v>17</v>
      </c>
      <c r="C18">
        <v>5348.08</v>
      </c>
    </row>
    <row r="19" spans="2:3" x14ac:dyDescent="0.25">
      <c r="B19">
        <v>18</v>
      </c>
      <c r="C19">
        <v>5348.08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Plan2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SIQUEIRA HIDALGO</dc:creator>
  <cp:lastModifiedBy>User</cp:lastModifiedBy>
  <cp:lastPrinted>2020-03-16T13:31:57Z</cp:lastPrinted>
  <dcterms:created xsi:type="dcterms:W3CDTF">2018-10-26T13:35:22Z</dcterms:created>
  <dcterms:modified xsi:type="dcterms:W3CDTF">2020-03-16T13:32:41Z</dcterms:modified>
</cp:coreProperties>
</file>