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4370" windowHeight="6390"/>
  </bookViews>
  <sheets>
    <sheet name="Planilha Custo" sheetId="2" r:id="rId1"/>
    <sheet name="Cronograma" sheetId="3" r:id="rId2"/>
  </sheets>
  <calcPr calcId="145621"/>
</workbook>
</file>

<file path=xl/calcChain.xml><?xml version="1.0" encoding="utf-8"?>
<calcChain xmlns="http://schemas.openxmlformats.org/spreadsheetml/2006/main">
  <c r="B91" i="2" l="1"/>
  <c r="B92" i="2" s="1"/>
  <c r="B90" i="2"/>
  <c r="H13" i="2" l="1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12" i="2"/>
  <c r="H11" i="2"/>
  <c r="J11" i="2"/>
  <c r="K84" i="2"/>
  <c r="K85" i="2"/>
  <c r="K86" i="2"/>
  <c r="K87" i="2"/>
  <c r="K88" i="2"/>
  <c r="K76" i="2"/>
  <c r="K71" i="2"/>
  <c r="K52" i="2"/>
  <c r="K47" i="2"/>
  <c r="K31" i="2"/>
  <c r="K27" i="2"/>
  <c r="K25" i="2"/>
  <c r="K46" i="2"/>
  <c r="K70" i="2"/>
  <c r="K75" i="2"/>
  <c r="K74" i="2"/>
  <c r="K73" i="2"/>
  <c r="K72" i="2"/>
  <c r="K69" i="2"/>
  <c r="K68" i="2"/>
  <c r="K67" i="2"/>
  <c r="K60" i="2"/>
  <c r="K51" i="2"/>
  <c r="K50" i="2"/>
  <c r="K49" i="2"/>
  <c r="K48" i="2"/>
  <c r="K45" i="2"/>
  <c r="K44" i="2"/>
  <c r="K43" i="2"/>
  <c r="K19" i="2"/>
  <c r="K30" i="2"/>
  <c r="K29" i="2"/>
  <c r="K28" i="2"/>
  <c r="K26" i="2"/>
  <c r="K24" i="2"/>
  <c r="K23" i="2"/>
  <c r="K22" i="2"/>
  <c r="K11" i="2"/>
  <c r="K12" i="2"/>
  <c r="K13" i="2"/>
  <c r="B94" i="2" l="1"/>
  <c r="K18" i="2"/>
  <c r="K20" i="2"/>
  <c r="K65" i="2" l="1"/>
  <c r="K40" i="2"/>
  <c r="K83" i="2" l="1"/>
  <c r="K64" i="2"/>
  <c r="K63" i="2"/>
  <c r="K61" i="2"/>
  <c r="K62" i="2"/>
  <c r="K41" i="2"/>
  <c r="K39" i="2"/>
  <c r="K17" i="2"/>
  <c r="K82" i="2"/>
  <c r="K81" i="2"/>
  <c r="K80" i="2"/>
  <c r="K79" i="2"/>
  <c r="K56" i="2"/>
  <c r="K66" i="2"/>
  <c r="K59" i="2"/>
  <c r="K58" i="2"/>
  <c r="K57" i="2"/>
  <c r="K35" i="2"/>
  <c r="K37" i="2"/>
  <c r="K38" i="2"/>
  <c r="K42" i="2"/>
  <c r="K15" i="2"/>
  <c r="K16" i="2"/>
  <c r="K21" i="2"/>
  <c r="K32" i="2"/>
  <c r="K33" i="2"/>
  <c r="K34" i="2"/>
  <c r="K36" i="2"/>
  <c r="K53" i="2"/>
  <c r="K54" i="2"/>
  <c r="K55" i="2"/>
  <c r="K77" i="2"/>
  <c r="K78" i="2"/>
  <c r="K14" i="2"/>
</calcChain>
</file>

<file path=xl/sharedStrings.xml><?xml version="1.0" encoding="utf-8"?>
<sst xmlns="http://schemas.openxmlformats.org/spreadsheetml/2006/main" count="283" uniqueCount="74">
  <si>
    <t>Local</t>
  </si>
  <si>
    <t>Valor Total</t>
  </si>
  <si>
    <t>Praça Antônio Ferreira Leme</t>
  </si>
  <si>
    <t>Praça da Matriz</t>
  </si>
  <si>
    <t>Praça da Rodoviária</t>
  </si>
  <si>
    <t>Mercado</t>
  </si>
  <si>
    <t>m</t>
  </si>
  <si>
    <t>un</t>
  </si>
  <si>
    <t>M.O.</t>
  </si>
  <si>
    <t>Cabo de cobre flexível ´PP´ 3x1,5 mm², isolamento 750 V - isolação em PVC 70°C</t>
  </si>
  <si>
    <t>CPOS</t>
  </si>
  <si>
    <t>Relé fotoelétrico 50/60 Hz 110/220 V - 1200 VA, completo</t>
  </si>
  <si>
    <t>Conector Perfurante CDP70</t>
  </si>
  <si>
    <t>Poste telecônico reto em aço SAE 1010/1020 galvanizado a fogo, altura de 6,00m, de engastar</t>
  </si>
  <si>
    <t>Cabo de cobre flexível de 2,5 mm², isolamento 0,6/1 kV - 90°C - baixa emissão de fumaça e gases</t>
  </si>
  <si>
    <t>Eletroduto corrugado em polietileno de alta densidade, DN= 30 mm, com acessórios</t>
  </si>
  <si>
    <t>Caixa de passagem em alumínio fundido à prova de tempo, 200 x 200 mm</t>
  </si>
  <si>
    <t>Eletroduto de PVC corrugado flexível leve, diâmetro externo de 25 mm</t>
  </si>
  <si>
    <t>Poste telecônico reto em aço SAE 1010/1020 galvanizado a fogo, altura de 8,00m, de engastar</t>
  </si>
  <si>
    <t>Conector de Torçao para cabo 2,5mm²</t>
  </si>
  <si>
    <t xml:space="preserve">Mercado </t>
  </si>
  <si>
    <t>Comando  para Iluminação Pública</t>
  </si>
  <si>
    <t>Cabo de cobre flexível de 4 mm², isolamento 0,6/1 kV - 90°C - baixa emissão de fumaça e gases</t>
  </si>
  <si>
    <t>Poste Padrão CPFL Categoria B1</t>
  </si>
  <si>
    <t>Luminária de LED para iluminação pública</t>
  </si>
  <si>
    <t>Braço Médio para Iluminação Pública padrão CPFL GED 2583 Tubo de aço SAE 1010 a 1020, com ou sem costura, chapa e Perfil “U” de aço SAE 1010 a 1020 laminado, com espessura mínima da parede do tubo deve ser de 3mm.</t>
  </si>
  <si>
    <t xml:space="preserve">Cinta de aço para poste de concreto padrão CPFL  </t>
  </si>
  <si>
    <t xml:space="preserve">LUMINÁRIA DECORATIVA LED TEMPERATURA DE COR BRANCO NEUTRO </t>
  </si>
  <si>
    <t xml:space="preserve">PROJETOR DE LED, TEMPERATURA DE COR BRANCO NEUTRO COM FIXAÇÃO ARTICULADA </t>
  </si>
  <si>
    <t>Projeto executivo de instalações elétricas em formato A0</t>
  </si>
  <si>
    <t>Placa de identificação para obra</t>
  </si>
  <si>
    <t>m²</t>
  </si>
  <si>
    <t>Remoção de aparelho de iluminação ou projetor fixo em poste ou braço</t>
  </si>
  <si>
    <t>Escavação manual em solo de 1ª e 2ª categoria em campo aberto</t>
  </si>
  <si>
    <t>Reaterro manual para simples regularização sem compactação</t>
  </si>
  <si>
    <t>Remoção de caixa de entrada de energia padrão residencial completa</t>
  </si>
  <si>
    <t>Remoção de condutor embutido diâmetro externo até 6,5 mm</t>
  </si>
  <si>
    <t>Recolocação de aparelhos de iluminação ou projetores fixos em poste ou braço</t>
  </si>
  <si>
    <t>Remoção de poste metálico</t>
  </si>
  <si>
    <t>Demolição mecanizada de pavimento ou piso em concreto, inclusive fragmentação, carregamento, transporte até 1,0 quilômetro e descarregamento</t>
  </si>
  <si>
    <t>Concreto usinado, fck = 20,0 MPa</t>
  </si>
  <si>
    <t>Geral</t>
  </si>
  <si>
    <t>Remoção de entulho separado de obra com caçamba metálica - terra, alvenaria, concreto, argamassa, madeira, papel, plástico ou metal</t>
  </si>
  <si>
    <t>Total M.O.</t>
  </si>
  <si>
    <t>Total Materiais</t>
  </si>
  <si>
    <t>BDI</t>
  </si>
  <si>
    <t>Prefeitura do Município de São Miguel Arcanjo</t>
  </si>
  <si>
    <t>Secretaria de Obras e Serviços</t>
  </si>
  <si>
    <t>PLANILHA ORÇAMENTÁRIA</t>
  </si>
  <si>
    <t>OBRA</t>
  </si>
  <si>
    <t>DATA</t>
  </si>
  <si>
    <t>B.D.I</t>
  </si>
  <si>
    <t>LOCAL</t>
  </si>
  <si>
    <t>DATA REF.</t>
  </si>
  <si>
    <t>Troca de Luminárias de Ruas e Praças para iluminação em LED</t>
  </si>
  <si>
    <t>São Miguel Arcanjo-SP</t>
  </si>
  <si>
    <t>DESCRIÇÃO DOS SERVIÇOS</t>
  </si>
  <si>
    <t xml:space="preserve">UN </t>
  </si>
  <si>
    <t xml:space="preserve">QUANT. </t>
  </si>
  <si>
    <t>P. UNIT</t>
  </si>
  <si>
    <t xml:space="preserve">COD. </t>
  </si>
  <si>
    <t>Indice</t>
  </si>
  <si>
    <t>Ruas</t>
  </si>
  <si>
    <t>Valor Total MATERIAIS</t>
  </si>
  <si>
    <t>Valor Total M.O</t>
  </si>
  <si>
    <t>Total sem BDI</t>
  </si>
  <si>
    <t>TOTAL</t>
  </si>
  <si>
    <t>ITEM</t>
  </si>
  <si>
    <t>1° MÊS</t>
  </si>
  <si>
    <t>2° MÊS</t>
  </si>
  <si>
    <t>3° MÊS</t>
  </si>
  <si>
    <t>%</t>
  </si>
  <si>
    <t>Praça Antonio Ferreira Leme</t>
  </si>
  <si>
    <t>CRONOGRAMA EXECUTIVO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</si>
</sst>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i/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1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0"/>
  </cellStyleXfs>
  <cellXfs count="13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0" fillId="0" borderId="8" xfId="0" applyNumberForma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64" fontId="0" fillId="0" borderId="10" xfId="0" applyNumberFormat="1" applyBorder="1" applyAlignment="1">
      <alignment vertical="center" wrapText="1"/>
    </xf>
    <xf numFmtId="164" fontId="0" fillId="0" borderId="1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0" fontId="0" fillId="0" borderId="0" xfId="0" applyBorder="1"/>
    <xf numFmtId="0" fontId="0" fillId="0" borderId="1" xfId="0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0" fillId="0" borderId="5" xfId="0" applyBorder="1" applyAlignment="1">
      <alignment horizontal="center" vertical="center" wrapText="1"/>
    </xf>
    <xf numFmtId="44" fontId="0" fillId="0" borderId="0" xfId="1" applyFont="1" applyAlignment="1">
      <alignment wrapText="1"/>
    </xf>
    <xf numFmtId="10" fontId="0" fillId="0" borderId="0" xfId="0" applyNumberFormat="1" applyAlignment="1">
      <alignment wrapText="1"/>
    </xf>
    <xf numFmtId="14" fontId="7" fillId="0" borderId="15" xfId="0" applyNumberFormat="1" applyFont="1" applyFill="1" applyBorder="1" applyAlignment="1">
      <alignment horizontal="center"/>
    </xf>
    <xf numFmtId="10" fontId="7" fillId="0" borderId="19" xfId="0" applyNumberFormat="1" applyFont="1" applyFill="1" applyBorder="1" applyAlignment="1">
      <alignment horizontal="center"/>
    </xf>
    <xf numFmtId="17" fontId="7" fillId="0" borderId="21" xfId="0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wrapText="1"/>
    </xf>
    <xf numFmtId="10" fontId="8" fillId="0" borderId="1" xfId="0" applyNumberFormat="1" applyFont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/>
    <xf numFmtId="0" fontId="11" fillId="0" borderId="0" xfId="0" applyFont="1" applyAlignment="1">
      <alignment horizontal="center"/>
    </xf>
    <xf numFmtId="2" fontId="13" fillId="0" borderId="0" xfId="0" applyNumberFormat="1" applyFont="1" applyBorder="1"/>
    <xf numFmtId="2" fontId="11" fillId="0" borderId="0" xfId="0" applyNumberFormat="1" applyFont="1" applyBorder="1" applyAlignment="1">
      <alignment wrapText="1"/>
    </xf>
    <xf numFmtId="0" fontId="11" fillId="0" borderId="0" xfId="0" applyFont="1" applyBorder="1"/>
    <xf numFmtId="166" fontId="13" fillId="0" borderId="35" xfId="0" applyNumberFormat="1" applyFont="1" applyBorder="1" applyAlignment="1" applyProtection="1">
      <alignment horizontal="center" vertical="center"/>
    </xf>
    <xf numFmtId="2" fontId="13" fillId="0" borderId="32" xfId="0" applyNumberFormat="1" applyFont="1" applyBorder="1" applyAlignment="1">
      <alignment horizontal="center"/>
    </xf>
    <xf numFmtId="2" fontId="13" fillId="0" borderId="0" xfId="0" applyNumberFormat="1" applyFont="1" applyBorder="1" applyAlignment="1">
      <alignment horizontal="right" wrapText="1"/>
    </xf>
    <xf numFmtId="166" fontId="13" fillId="0" borderId="0" xfId="0" applyNumberFormat="1" applyFont="1" applyBorder="1" applyAlignment="1">
      <alignment horizontal="center"/>
    </xf>
    <xf numFmtId="0" fontId="11" fillId="0" borderId="7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left" vertical="center" wrapText="1"/>
    </xf>
    <xf numFmtId="9" fontId="11" fillId="0" borderId="1" xfId="3" applyFont="1" applyFill="1" applyBorder="1" applyAlignment="1" applyProtection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39" fontId="11" fillId="0" borderId="0" xfId="0" applyNumberFormat="1" applyFont="1" applyFill="1" applyBorder="1"/>
    <xf numFmtId="166" fontId="11" fillId="0" borderId="0" xfId="0" applyNumberFormat="1" applyFont="1" applyFill="1" applyBorder="1"/>
    <xf numFmtId="2" fontId="11" fillId="0" borderId="0" xfId="4" applyNumberFormat="1" applyFont="1" applyFill="1" applyBorder="1" applyAlignment="1">
      <alignment horizontal="center" vertical="center" wrapText="1"/>
    </xf>
    <xf numFmtId="166" fontId="11" fillId="0" borderId="0" xfId="2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vertical="center" wrapText="1"/>
    </xf>
    <xf numFmtId="10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left" vertical="center" wrapText="1"/>
    </xf>
    <xf numFmtId="9" fontId="11" fillId="0" borderId="0" xfId="3" applyFont="1" applyFill="1" applyBorder="1" applyAlignment="1" applyProtection="1">
      <alignment horizontal="center" vertical="center"/>
    </xf>
    <xf numFmtId="166" fontId="13" fillId="0" borderId="12" xfId="0" applyNumberFormat="1" applyFont="1" applyBorder="1" applyAlignment="1" applyProtection="1">
      <alignment horizontal="center" vertical="center"/>
    </xf>
    <xf numFmtId="166" fontId="13" fillId="0" borderId="3" xfId="0" applyNumberFormat="1" applyFont="1" applyBorder="1" applyAlignment="1" applyProtection="1">
      <alignment horizontal="center" vertical="center"/>
    </xf>
    <xf numFmtId="166" fontId="13" fillId="0" borderId="34" xfId="0" applyNumberFormat="1" applyFont="1" applyBorder="1" applyAlignment="1" applyProtection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/>
    <xf numFmtId="0" fontId="11" fillId="0" borderId="39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8" xfId="0" applyFont="1" applyFill="1" applyBorder="1" applyAlignment="1">
      <alignment horizontal="center" vertical="center" wrapText="1"/>
    </xf>
    <xf numFmtId="39" fontId="11" fillId="0" borderId="38" xfId="0" applyNumberFormat="1" applyFont="1" applyFill="1" applyBorder="1"/>
    <xf numFmtId="0" fontId="11" fillId="0" borderId="29" xfId="0" applyFont="1" applyFill="1" applyBorder="1"/>
    <xf numFmtId="0" fontId="11" fillId="0" borderId="22" xfId="0" applyFont="1" applyBorder="1" applyAlignment="1">
      <alignment horizontal="center"/>
    </xf>
    <xf numFmtId="0" fontId="11" fillId="0" borderId="40" xfId="0" applyFont="1" applyFill="1" applyBorder="1"/>
    <xf numFmtId="166" fontId="11" fillId="0" borderId="40" xfId="0" applyNumberFormat="1" applyFont="1" applyFill="1" applyBorder="1"/>
    <xf numFmtId="43" fontId="15" fillId="0" borderId="40" xfId="0" applyNumberFormat="1" applyFont="1" applyFill="1" applyBorder="1"/>
    <xf numFmtId="0" fontId="11" fillId="0" borderId="35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166" fontId="11" fillId="0" borderId="37" xfId="0" applyNumberFormat="1" applyFont="1" applyBorder="1"/>
    <xf numFmtId="0" fontId="11" fillId="0" borderId="36" xfId="0" applyFont="1" applyBorder="1"/>
    <xf numFmtId="0" fontId="10" fillId="0" borderId="39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2" fillId="0" borderId="40" xfId="0" applyFont="1" applyBorder="1" applyAlignment="1"/>
    <xf numFmtId="0" fontId="11" fillId="0" borderId="37" xfId="0" applyFont="1" applyBorder="1" applyAlignment="1"/>
    <xf numFmtId="0" fontId="11" fillId="0" borderId="36" xfId="0" applyFont="1" applyBorder="1" applyAlignment="1"/>
    <xf numFmtId="0" fontId="7" fillId="0" borderId="17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2" fontId="13" fillId="0" borderId="2" xfId="0" applyNumberFormat="1" applyFont="1" applyBorder="1" applyAlignment="1">
      <alignment horizontal="center" vertical="center"/>
    </xf>
    <xf numFmtId="2" fontId="13" fillId="0" borderId="3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13" fillId="0" borderId="3" xfId="0" applyNumberFormat="1" applyFont="1" applyBorder="1" applyAlignment="1">
      <alignment horizontal="center" vertical="center" wrapText="1"/>
    </xf>
    <xf numFmtId="2" fontId="13" fillId="0" borderId="34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2" fontId="13" fillId="0" borderId="0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4" fontId="7" fillId="0" borderId="34" xfId="0" applyNumberFormat="1" applyFont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_Caragua1" xfId="4"/>
    <cellStyle name="Porcentagem" xfId="3" builtinId="5"/>
    <cellStyle name="Vírgula" xfId="2" builtinId="3"/>
  </cellStyles>
  <dxfs count="0"/>
  <tableStyles count="0" defaultTableStyle="TableStyleMedium2" defaultPivotStyle="PivotStyleLight16"/>
  <colors>
    <mruColors>
      <color rgb="FFFFFF99"/>
      <color rgb="FFFF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0</xdr:row>
      <xdr:rowOff>95250</xdr:rowOff>
    </xdr:from>
    <xdr:to>
      <xdr:col>1</xdr:col>
      <xdr:colOff>871</xdr:colOff>
      <xdr:row>4</xdr:row>
      <xdr:rowOff>114176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5250"/>
          <a:ext cx="1006288" cy="950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105833</xdr:colOff>
      <xdr:row>99</xdr:row>
      <xdr:rowOff>158750</xdr:rowOff>
    </xdr:from>
    <xdr:to>
      <xdr:col>9</xdr:col>
      <xdr:colOff>192440</xdr:colOff>
      <xdr:row>104</xdr:row>
      <xdr:rowOff>78054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72250" y="32924750"/>
          <a:ext cx="3822523" cy="871804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100</xdr:row>
      <xdr:rowOff>0</xdr:rowOff>
    </xdr:from>
    <xdr:to>
      <xdr:col>4</xdr:col>
      <xdr:colOff>191072</xdr:colOff>
      <xdr:row>104</xdr:row>
      <xdr:rowOff>112058</xdr:rowOff>
    </xdr:to>
    <xdr:sp macro="" textlink="">
      <xdr:nvSpPr>
        <xdr:cNvPr id="8" name="CaixaDeTexto 7"/>
        <xdr:cNvSpPr txBox="1"/>
      </xdr:nvSpPr>
      <xdr:spPr>
        <a:xfrm>
          <a:off x="2836333" y="32956500"/>
          <a:ext cx="3821156" cy="874058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Tsuoshi José Kodawara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Prefeito Municipal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63500</xdr:rowOff>
    </xdr:from>
    <xdr:to>
      <xdr:col>1</xdr:col>
      <xdr:colOff>38100</xdr:colOff>
      <xdr:row>4</xdr:row>
      <xdr:rowOff>168275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0"/>
          <a:ext cx="11620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257176</xdr:colOff>
      <xdr:row>21</xdr:row>
      <xdr:rowOff>134471</xdr:rowOff>
    </xdr:from>
    <xdr:to>
      <xdr:col>1</xdr:col>
      <xdr:colOff>1676400</xdr:colOff>
      <xdr:row>27</xdr:row>
      <xdr:rowOff>0</xdr:rowOff>
    </xdr:to>
    <xdr:sp macro="" textlink="">
      <xdr:nvSpPr>
        <xdr:cNvPr id="3" name="CaixaDeTexto 2"/>
        <xdr:cNvSpPr txBox="1"/>
      </xdr:nvSpPr>
      <xdr:spPr>
        <a:xfrm>
          <a:off x="257176" y="4735046"/>
          <a:ext cx="2543174" cy="10466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</a:t>
          </a:r>
          <a:r>
            <a:rPr lang="pt-BR" sz="1200" baseline="0"/>
            <a:t> </a:t>
          </a:r>
          <a:r>
            <a:rPr lang="pt-BR" sz="1200"/>
            <a:t>Tsuoshi José</a:t>
          </a:r>
          <a:r>
            <a:rPr lang="pt-BR" sz="1200" baseline="0"/>
            <a:t> Kodawara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  <xdr:twoCellAnchor>
    <xdr:from>
      <xdr:col>2</xdr:col>
      <xdr:colOff>266700</xdr:colOff>
      <xdr:row>21</xdr:row>
      <xdr:rowOff>156878</xdr:rowOff>
    </xdr:from>
    <xdr:to>
      <xdr:col>5</xdr:col>
      <xdr:colOff>1</xdr:colOff>
      <xdr:row>27</xdr:row>
      <xdr:rowOff>22407</xdr:rowOff>
    </xdr:to>
    <xdr:sp macro="" textlink="">
      <xdr:nvSpPr>
        <xdr:cNvPr id="4" name="CaixaDeTexto 3"/>
        <xdr:cNvSpPr txBox="1"/>
      </xdr:nvSpPr>
      <xdr:spPr>
        <a:xfrm>
          <a:off x="3228975" y="4757453"/>
          <a:ext cx="2486026" cy="10466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</a:t>
          </a:r>
        </a:p>
        <a:p>
          <a:pPr algn="ctr"/>
          <a:r>
            <a:rPr lang="pt-BR" sz="1200" baseline="0"/>
            <a:t>Aleksander Chaves dos Santos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e Serviços</a:t>
          </a:r>
          <a:endParaRPr lang="pt-B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abSelected="1" topLeftCell="A40" zoomScale="90" zoomScaleNormal="90" workbookViewId="0">
      <selection activeCell="C6" sqref="C6:H7"/>
    </sheetView>
  </sheetViews>
  <sheetFormatPr defaultRowHeight="15" x14ac:dyDescent="0.25"/>
  <cols>
    <col min="1" max="1" width="17.42578125" customWidth="1"/>
    <col min="2" max="2" width="25" bestFit="1" customWidth="1"/>
    <col min="4" max="4" width="45.28515625" customWidth="1"/>
    <col min="5" max="5" width="8.42578125" bestFit="1" customWidth="1"/>
    <col min="6" max="6" width="11.140625" customWidth="1"/>
    <col min="7" max="7" width="11.42578125" bestFit="1" customWidth="1"/>
    <col min="8" max="8" width="13.5703125" bestFit="1" customWidth="1"/>
    <col min="9" max="9" width="11.42578125" bestFit="1" customWidth="1"/>
    <col min="10" max="10" width="12.5703125" bestFit="1" customWidth="1"/>
    <col min="11" max="11" width="15.42578125" customWidth="1"/>
  </cols>
  <sheetData>
    <row r="1" spans="1:11" ht="20.25" x14ac:dyDescent="0.3">
      <c r="B1" s="112" t="s">
        <v>46</v>
      </c>
      <c r="C1" s="112"/>
      <c r="D1" s="112"/>
      <c r="E1" s="112"/>
      <c r="F1" s="112"/>
    </row>
    <row r="2" spans="1:11" ht="20.25" x14ac:dyDescent="0.3">
      <c r="B2" s="113" t="s">
        <v>47</v>
      </c>
      <c r="C2" s="113"/>
      <c r="D2" s="113"/>
      <c r="E2" s="113"/>
      <c r="F2" s="113"/>
    </row>
    <row r="3" spans="1:11" x14ac:dyDescent="0.25">
      <c r="B3" s="114"/>
      <c r="C3" s="114"/>
      <c r="D3" s="114"/>
      <c r="E3" s="114"/>
      <c r="F3" s="114"/>
    </row>
    <row r="4" spans="1:11" ht="18" x14ac:dyDescent="0.25">
      <c r="B4" s="115" t="s">
        <v>48</v>
      </c>
      <c r="C4" s="115"/>
      <c r="D4" s="115"/>
      <c r="E4" s="115"/>
      <c r="F4" s="115"/>
    </row>
    <row r="5" spans="1:11" ht="15.75" thickBot="1" x14ac:dyDescent="0.3"/>
    <row r="6" spans="1:11" ht="15.75" customHeight="1" x14ac:dyDescent="0.25">
      <c r="A6" s="116" t="s">
        <v>49</v>
      </c>
      <c r="B6" s="117"/>
      <c r="C6" s="97" t="s">
        <v>54</v>
      </c>
      <c r="D6" s="98"/>
      <c r="E6" s="98"/>
      <c r="F6" s="98"/>
      <c r="G6" s="98"/>
      <c r="H6" s="99"/>
      <c r="I6" s="106" t="s">
        <v>50</v>
      </c>
      <c r="J6" s="107"/>
      <c r="K6" s="22">
        <v>42345</v>
      </c>
    </row>
    <row r="7" spans="1:11" ht="15.75" x14ac:dyDescent="0.25">
      <c r="A7" s="118"/>
      <c r="B7" s="119"/>
      <c r="C7" s="100"/>
      <c r="D7" s="101"/>
      <c r="E7" s="101"/>
      <c r="F7" s="101"/>
      <c r="G7" s="101"/>
      <c r="H7" s="102"/>
      <c r="I7" s="95" t="s">
        <v>51</v>
      </c>
      <c r="J7" s="96"/>
      <c r="K7" s="23">
        <v>0.19500000000000001</v>
      </c>
    </row>
    <row r="8" spans="1:11" ht="16.5" thickBot="1" x14ac:dyDescent="0.3">
      <c r="A8" s="120" t="s">
        <v>52</v>
      </c>
      <c r="B8" s="121"/>
      <c r="C8" s="103" t="s">
        <v>55</v>
      </c>
      <c r="D8" s="104"/>
      <c r="E8" s="104"/>
      <c r="F8" s="104"/>
      <c r="G8" s="104"/>
      <c r="H8" s="105"/>
      <c r="I8" s="108" t="s">
        <v>53</v>
      </c>
      <c r="J8" s="109"/>
      <c r="K8" s="24">
        <v>42186</v>
      </c>
    </row>
    <row r="10" spans="1:11" ht="32.25" thickBot="1" x14ac:dyDescent="0.3">
      <c r="A10" s="25" t="s">
        <v>52</v>
      </c>
      <c r="B10" s="25" t="s">
        <v>61</v>
      </c>
      <c r="C10" s="26" t="s">
        <v>60</v>
      </c>
      <c r="D10" s="27" t="s">
        <v>56</v>
      </c>
      <c r="E10" s="28" t="s">
        <v>57</v>
      </c>
      <c r="F10" s="29" t="s">
        <v>58</v>
      </c>
      <c r="G10" s="30" t="s">
        <v>59</v>
      </c>
      <c r="H10" s="31" t="s">
        <v>44</v>
      </c>
      <c r="I10" s="31" t="s">
        <v>8</v>
      </c>
      <c r="J10" s="31" t="s">
        <v>43</v>
      </c>
      <c r="K10" s="31" t="s">
        <v>1</v>
      </c>
    </row>
    <row r="11" spans="1:11" ht="30" x14ac:dyDescent="0.25">
      <c r="A11" s="110" t="s">
        <v>62</v>
      </c>
      <c r="B11" s="19" t="s">
        <v>10</v>
      </c>
      <c r="C11" s="19">
        <v>11710</v>
      </c>
      <c r="D11" s="4" t="s">
        <v>29</v>
      </c>
      <c r="E11" s="4" t="s">
        <v>7</v>
      </c>
      <c r="F11" s="4">
        <v>2</v>
      </c>
      <c r="G11" s="5">
        <v>1385.39</v>
      </c>
      <c r="H11" s="5">
        <f>G11*F11</f>
        <v>2770.78</v>
      </c>
      <c r="I11" s="5"/>
      <c r="J11" s="5">
        <f>I11*F11</f>
        <v>0</v>
      </c>
      <c r="K11" s="6">
        <f t="shared" ref="K11:K13" si="0">F11*G11+I11*F11</f>
        <v>2770.78</v>
      </c>
    </row>
    <row r="12" spans="1:11" x14ac:dyDescent="0.25">
      <c r="A12" s="111"/>
      <c r="B12" s="11" t="s">
        <v>10</v>
      </c>
      <c r="C12" s="11">
        <v>20802</v>
      </c>
      <c r="D12" s="2" t="s">
        <v>30</v>
      </c>
      <c r="E12" s="2" t="s">
        <v>31</v>
      </c>
      <c r="F12" s="2">
        <v>1</v>
      </c>
      <c r="G12" s="3">
        <v>311.05</v>
      </c>
      <c r="H12" s="3">
        <f>G12*F12</f>
        <v>311.05</v>
      </c>
      <c r="I12" s="3">
        <v>50.51</v>
      </c>
      <c r="J12" s="3">
        <f t="shared" ref="J12:J75" si="1">I12*F12</f>
        <v>50.51</v>
      </c>
      <c r="K12" s="7">
        <f t="shared" si="0"/>
        <v>361.56</v>
      </c>
    </row>
    <row r="13" spans="1:11" ht="30" x14ac:dyDescent="0.25">
      <c r="A13" s="111"/>
      <c r="B13" s="11" t="s">
        <v>10</v>
      </c>
      <c r="C13" s="11">
        <v>41704</v>
      </c>
      <c r="D13" s="2" t="s">
        <v>32</v>
      </c>
      <c r="E13" s="2" t="s">
        <v>7</v>
      </c>
      <c r="F13" s="2">
        <v>110</v>
      </c>
      <c r="G13" s="3"/>
      <c r="H13" s="3">
        <f t="shared" ref="H13:H76" si="2">G13*F13</f>
        <v>0</v>
      </c>
      <c r="I13" s="3">
        <v>39.86</v>
      </c>
      <c r="J13" s="3">
        <f t="shared" si="1"/>
        <v>4384.6000000000004</v>
      </c>
      <c r="K13" s="7">
        <f t="shared" si="0"/>
        <v>4384.6000000000004</v>
      </c>
    </row>
    <row r="14" spans="1:11" x14ac:dyDescent="0.25">
      <c r="A14" s="111"/>
      <c r="B14" s="11" t="s">
        <v>5</v>
      </c>
      <c r="C14" s="11"/>
      <c r="D14" s="2" t="s">
        <v>24</v>
      </c>
      <c r="E14" s="2" t="s">
        <v>7</v>
      </c>
      <c r="F14" s="2">
        <v>110</v>
      </c>
      <c r="G14" s="3">
        <v>3002.57</v>
      </c>
      <c r="H14" s="3">
        <f t="shared" si="2"/>
        <v>330282.7</v>
      </c>
      <c r="I14" s="3"/>
      <c r="J14" s="3">
        <f t="shared" si="1"/>
        <v>0</v>
      </c>
      <c r="K14" s="7">
        <f>F14*G14+I14*F14</f>
        <v>330282.7</v>
      </c>
    </row>
    <row r="15" spans="1:11" ht="30" x14ac:dyDescent="0.25">
      <c r="A15" s="111"/>
      <c r="B15" s="11" t="s">
        <v>10</v>
      </c>
      <c r="C15" s="11">
        <v>391201</v>
      </c>
      <c r="D15" s="2" t="s">
        <v>9</v>
      </c>
      <c r="E15" s="2" t="s">
        <v>6</v>
      </c>
      <c r="F15" s="2">
        <v>450</v>
      </c>
      <c r="G15" s="3">
        <v>2.36</v>
      </c>
      <c r="H15" s="3">
        <f t="shared" si="2"/>
        <v>1062</v>
      </c>
      <c r="I15" s="3">
        <v>3.19</v>
      </c>
      <c r="J15" s="3">
        <f t="shared" si="1"/>
        <v>1435.5</v>
      </c>
      <c r="K15" s="7">
        <f t="shared" ref="K15:K78" si="3">F15*G15+I15*F15</f>
        <v>2497.5</v>
      </c>
    </row>
    <row r="16" spans="1:11" ht="30" x14ac:dyDescent="0.25">
      <c r="A16" s="111"/>
      <c r="B16" s="11" t="s">
        <v>10</v>
      </c>
      <c r="C16" s="11">
        <v>401101</v>
      </c>
      <c r="D16" s="2" t="s">
        <v>11</v>
      </c>
      <c r="E16" s="2" t="s">
        <v>7</v>
      </c>
      <c r="F16" s="2">
        <v>110</v>
      </c>
      <c r="G16" s="3">
        <v>40.96</v>
      </c>
      <c r="H16" s="3">
        <f t="shared" si="2"/>
        <v>4505.6000000000004</v>
      </c>
      <c r="I16" s="3">
        <v>11.96</v>
      </c>
      <c r="J16" s="3">
        <f t="shared" si="1"/>
        <v>1315.6000000000001</v>
      </c>
      <c r="K16" s="7">
        <f t="shared" si="3"/>
        <v>5821.2000000000007</v>
      </c>
    </row>
    <row r="17" spans="1:11" x14ac:dyDescent="0.25">
      <c r="A17" s="111"/>
      <c r="B17" s="11" t="s">
        <v>5</v>
      </c>
      <c r="C17" s="11"/>
      <c r="D17" s="2" t="s">
        <v>19</v>
      </c>
      <c r="E17" s="2" t="s">
        <v>7</v>
      </c>
      <c r="F17" s="2">
        <v>350</v>
      </c>
      <c r="G17" s="3">
        <v>0.5</v>
      </c>
      <c r="H17" s="3">
        <f t="shared" si="2"/>
        <v>175</v>
      </c>
      <c r="I17" s="3"/>
      <c r="J17" s="3">
        <f t="shared" si="1"/>
        <v>0</v>
      </c>
      <c r="K17" s="7">
        <f t="shared" si="3"/>
        <v>175</v>
      </c>
    </row>
    <row r="18" spans="1:11" ht="75" x14ac:dyDescent="0.25">
      <c r="A18" s="111"/>
      <c r="B18" s="11" t="s">
        <v>5</v>
      </c>
      <c r="C18" s="11"/>
      <c r="D18" s="2" t="s">
        <v>25</v>
      </c>
      <c r="E18" s="2" t="s">
        <v>7</v>
      </c>
      <c r="F18" s="2">
        <v>110</v>
      </c>
      <c r="G18" s="3">
        <v>170</v>
      </c>
      <c r="H18" s="3">
        <f t="shared" si="2"/>
        <v>18700</v>
      </c>
      <c r="I18" s="3">
        <v>37.56</v>
      </c>
      <c r="J18" s="3">
        <f t="shared" si="1"/>
        <v>4131.6000000000004</v>
      </c>
      <c r="K18" s="7">
        <f t="shared" si="3"/>
        <v>22831.599999999999</v>
      </c>
    </row>
    <row r="19" spans="1:11" ht="30" x14ac:dyDescent="0.25">
      <c r="A19" s="111"/>
      <c r="B19" s="11" t="s">
        <v>10</v>
      </c>
      <c r="C19" s="11">
        <v>412003</v>
      </c>
      <c r="D19" s="2" t="s">
        <v>37</v>
      </c>
      <c r="E19" s="2" t="s">
        <v>7</v>
      </c>
      <c r="F19" s="2">
        <v>110</v>
      </c>
      <c r="G19" s="2">
        <v>58.77</v>
      </c>
      <c r="H19" s="3">
        <f t="shared" si="2"/>
        <v>6464.7000000000007</v>
      </c>
      <c r="I19" s="3">
        <v>10.63</v>
      </c>
      <c r="J19" s="3">
        <f t="shared" si="1"/>
        <v>1169.3000000000002</v>
      </c>
      <c r="K19" s="7">
        <f t="shared" si="3"/>
        <v>7634.0000000000009</v>
      </c>
    </row>
    <row r="20" spans="1:11" x14ac:dyDescent="0.25">
      <c r="A20" s="111"/>
      <c r="B20" s="11" t="s">
        <v>5</v>
      </c>
      <c r="C20" s="11"/>
      <c r="D20" s="2" t="s">
        <v>26</v>
      </c>
      <c r="E20" s="2" t="s">
        <v>7</v>
      </c>
      <c r="F20" s="2">
        <v>220</v>
      </c>
      <c r="G20" s="3">
        <v>60</v>
      </c>
      <c r="H20" s="3">
        <f t="shared" si="2"/>
        <v>13200</v>
      </c>
      <c r="I20" s="3"/>
      <c r="J20" s="3">
        <f t="shared" si="1"/>
        <v>0</v>
      </c>
      <c r="K20" s="7">
        <f t="shared" si="3"/>
        <v>13200</v>
      </c>
    </row>
    <row r="21" spans="1:11" x14ac:dyDescent="0.25">
      <c r="A21" s="111"/>
      <c r="B21" s="11" t="s">
        <v>5</v>
      </c>
      <c r="C21" s="11"/>
      <c r="D21" s="2" t="s">
        <v>12</v>
      </c>
      <c r="E21" s="2" t="s">
        <v>7</v>
      </c>
      <c r="F21" s="2">
        <v>350</v>
      </c>
      <c r="G21" s="3">
        <v>3.5</v>
      </c>
      <c r="H21" s="3">
        <f t="shared" si="2"/>
        <v>1225</v>
      </c>
      <c r="I21" s="3"/>
      <c r="J21" s="3">
        <f t="shared" si="1"/>
        <v>0</v>
      </c>
      <c r="K21" s="7">
        <f t="shared" si="3"/>
        <v>1225</v>
      </c>
    </row>
    <row r="22" spans="1:11" ht="30" x14ac:dyDescent="0.25">
      <c r="A22" s="111" t="s">
        <v>2</v>
      </c>
      <c r="B22" s="11" t="s">
        <v>10</v>
      </c>
      <c r="C22" s="11">
        <v>11710</v>
      </c>
      <c r="D22" s="2" t="s">
        <v>29</v>
      </c>
      <c r="E22" s="2" t="s">
        <v>7</v>
      </c>
      <c r="F22" s="2">
        <v>1</v>
      </c>
      <c r="G22" s="2">
        <v>1385.39</v>
      </c>
      <c r="H22" s="3">
        <f t="shared" si="2"/>
        <v>1385.39</v>
      </c>
      <c r="I22" s="3"/>
      <c r="J22" s="3">
        <f t="shared" si="1"/>
        <v>0</v>
      </c>
      <c r="K22" s="7">
        <f t="shared" si="3"/>
        <v>1385.39</v>
      </c>
    </row>
    <row r="23" spans="1:11" x14ac:dyDescent="0.25">
      <c r="A23" s="111"/>
      <c r="B23" s="11" t="s">
        <v>10</v>
      </c>
      <c r="C23" s="11">
        <v>20802</v>
      </c>
      <c r="D23" s="2" t="s">
        <v>30</v>
      </c>
      <c r="E23" s="2" t="s">
        <v>31</v>
      </c>
      <c r="F23" s="2">
        <v>8</v>
      </c>
      <c r="G23" s="2">
        <v>311.05</v>
      </c>
      <c r="H23" s="3">
        <f t="shared" si="2"/>
        <v>2488.4</v>
      </c>
      <c r="I23" s="3">
        <v>50.51</v>
      </c>
      <c r="J23" s="3">
        <f t="shared" si="1"/>
        <v>404.08</v>
      </c>
      <c r="K23" s="7">
        <f t="shared" si="3"/>
        <v>2892.48</v>
      </c>
    </row>
    <row r="24" spans="1:11" ht="30" x14ac:dyDescent="0.25">
      <c r="A24" s="111"/>
      <c r="B24" s="11" t="s">
        <v>10</v>
      </c>
      <c r="C24" s="11">
        <v>41704</v>
      </c>
      <c r="D24" s="2" t="s">
        <v>32</v>
      </c>
      <c r="E24" s="2" t="s">
        <v>7</v>
      </c>
      <c r="F24" s="2">
        <v>32</v>
      </c>
      <c r="G24" s="3"/>
      <c r="H24" s="3">
        <f t="shared" si="2"/>
        <v>0</v>
      </c>
      <c r="I24" s="3">
        <v>39.86</v>
      </c>
      <c r="J24" s="3">
        <f t="shared" si="1"/>
        <v>1275.52</v>
      </c>
      <c r="K24" s="7">
        <f t="shared" si="3"/>
        <v>1275.52</v>
      </c>
    </row>
    <row r="25" spans="1:11" x14ac:dyDescent="0.25">
      <c r="A25" s="111"/>
      <c r="B25" s="11" t="s">
        <v>10</v>
      </c>
      <c r="C25" s="11">
        <v>42114</v>
      </c>
      <c r="D25" s="2" t="s">
        <v>38</v>
      </c>
      <c r="E25" s="2" t="s">
        <v>7</v>
      </c>
      <c r="F25" s="2">
        <v>16</v>
      </c>
      <c r="G25" s="3">
        <v>58.55</v>
      </c>
      <c r="H25" s="3">
        <f t="shared" si="2"/>
        <v>936.8</v>
      </c>
      <c r="I25" s="3">
        <v>75.12</v>
      </c>
      <c r="J25" s="3">
        <f t="shared" si="1"/>
        <v>1201.92</v>
      </c>
      <c r="K25" s="7">
        <f t="shared" si="3"/>
        <v>2138.7200000000003</v>
      </c>
    </row>
    <row r="26" spans="1:11" ht="30" x14ac:dyDescent="0.25">
      <c r="A26" s="111"/>
      <c r="B26" s="11" t="s">
        <v>10</v>
      </c>
      <c r="C26" s="11">
        <v>41807</v>
      </c>
      <c r="D26" s="2" t="s">
        <v>35</v>
      </c>
      <c r="E26" s="2" t="s">
        <v>7</v>
      </c>
      <c r="F26" s="2">
        <v>1</v>
      </c>
      <c r="G26" s="3"/>
      <c r="H26" s="3">
        <f t="shared" si="2"/>
        <v>0</v>
      </c>
      <c r="I26" s="3">
        <v>106.28</v>
      </c>
      <c r="J26" s="3">
        <f t="shared" si="1"/>
        <v>106.28</v>
      </c>
      <c r="K26" s="7">
        <f t="shared" si="3"/>
        <v>106.28</v>
      </c>
    </row>
    <row r="27" spans="1:11" ht="60" x14ac:dyDescent="0.25">
      <c r="A27" s="111"/>
      <c r="B27" s="11" t="s">
        <v>10</v>
      </c>
      <c r="C27" s="11">
        <v>30124</v>
      </c>
      <c r="D27" s="2" t="s">
        <v>39</v>
      </c>
      <c r="E27" s="2" t="s">
        <v>31</v>
      </c>
      <c r="F27" s="2">
        <v>4</v>
      </c>
      <c r="G27" s="3">
        <v>10.15</v>
      </c>
      <c r="H27" s="3">
        <f t="shared" si="2"/>
        <v>40.6</v>
      </c>
      <c r="I27" s="3">
        <v>4.54</v>
      </c>
      <c r="J27" s="3">
        <f t="shared" si="1"/>
        <v>18.16</v>
      </c>
      <c r="K27" s="7">
        <f t="shared" si="3"/>
        <v>58.760000000000005</v>
      </c>
    </row>
    <row r="28" spans="1:11" ht="30" x14ac:dyDescent="0.25">
      <c r="A28" s="111"/>
      <c r="B28" s="11" t="s">
        <v>10</v>
      </c>
      <c r="C28" s="11">
        <v>41839</v>
      </c>
      <c r="D28" s="2" t="s">
        <v>36</v>
      </c>
      <c r="E28" s="2" t="s">
        <v>6</v>
      </c>
      <c r="F28" s="2">
        <v>500</v>
      </c>
      <c r="G28" s="3"/>
      <c r="H28" s="3">
        <f t="shared" si="2"/>
        <v>0</v>
      </c>
      <c r="I28" s="3">
        <v>1.33</v>
      </c>
      <c r="J28" s="3">
        <f t="shared" si="1"/>
        <v>665</v>
      </c>
      <c r="K28" s="7">
        <f t="shared" si="3"/>
        <v>665</v>
      </c>
    </row>
    <row r="29" spans="1:11" ht="30" x14ac:dyDescent="0.25">
      <c r="A29" s="111"/>
      <c r="B29" s="11" t="s">
        <v>10</v>
      </c>
      <c r="C29" s="11">
        <v>60102</v>
      </c>
      <c r="D29" s="2" t="s">
        <v>33</v>
      </c>
      <c r="E29" s="2" t="s">
        <v>31</v>
      </c>
      <c r="F29" s="2">
        <v>30</v>
      </c>
      <c r="G29" s="3"/>
      <c r="H29" s="3">
        <f t="shared" si="2"/>
        <v>0</v>
      </c>
      <c r="I29" s="3">
        <v>28.35</v>
      </c>
      <c r="J29" s="3">
        <f t="shared" si="1"/>
        <v>850.5</v>
      </c>
      <c r="K29" s="7">
        <f t="shared" si="3"/>
        <v>850.5</v>
      </c>
    </row>
    <row r="30" spans="1:11" ht="30" x14ac:dyDescent="0.25">
      <c r="A30" s="111"/>
      <c r="B30" s="11" t="s">
        <v>10</v>
      </c>
      <c r="C30" s="11">
        <v>61102</v>
      </c>
      <c r="D30" s="2" t="s">
        <v>34</v>
      </c>
      <c r="E30" s="2" t="s">
        <v>31</v>
      </c>
      <c r="F30" s="2">
        <v>60</v>
      </c>
      <c r="G30" s="3"/>
      <c r="H30" s="3">
        <f t="shared" si="2"/>
        <v>0</v>
      </c>
      <c r="I30" s="3">
        <v>4.88</v>
      </c>
      <c r="J30" s="3">
        <f t="shared" si="1"/>
        <v>292.8</v>
      </c>
      <c r="K30" s="7">
        <f t="shared" si="3"/>
        <v>292.8</v>
      </c>
    </row>
    <row r="31" spans="1:11" x14ac:dyDescent="0.25">
      <c r="A31" s="111"/>
      <c r="B31" s="11" t="s">
        <v>10</v>
      </c>
      <c r="C31" s="11">
        <v>110110</v>
      </c>
      <c r="D31" s="2" t="s">
        <v>40</v>
      </c>
      <c r="E31" s="2" t="s">
        <v>31</v>
      </c>
      <c r="F31" s="2">
        <v>4</v>
      </c>
      <c r="G31" s="3">
        <v>263.55</v>
      </c>
      <c r="H31" s="3">
        <f t="shared" si="2"/>
        <v>1054.2</v>
      </c>
      <c r="I31" s="3"/>
      <c r="J31" s="3">
        <f t="shared" si="1"/>
        <v>0</v>
      </c>
      <c r="K31" s="7">
        <f t="shared" si="3"/>
        <v>1054.2</v>
      </c>
    </row>
    <row r="32" spans="1:11" ht="30" x14ac:dyDescent="0.25">
      <c r="A32" s="111"/>
      <c r="B32" s="11" t="s">
        <v>5</v>
      </c>
      <c r="C32" s="11"/>
      <c r="D32" s="2" t="s">
        <v>27</v>
      </c>
      <c r="E32" s="2" t="s">
        <v>7</v>
      </c>
      <c r="F32" s="2">
        <v>27</v>
      </c>
      <c r="G32" s="3">
        <v>1542.86</v>
      </c>
      <c r="H32" s="3">
        <f t="shared" si="2"/>
        <v>41657.219999999994</v>
      </c>
      <c r="I32" s="3">
        <v>18.89</v>
      </c>
      <c r="J32" s="3">
        <f t="shared" si="1"/>
        <v>510.03000000000003</v>
      </c>
      <c r="K32" s="7">
        <f t="shared" si="3"/>
        <v>42167.249999999993</v>
      </c>
    </row>
    <row r="33" spans="1:11" ht="30" x14ac:dyDescent="0.25">
      <c r="A33" s="111"/>
      <c r="B33" s="11" t="s">
        <v>5</v>
      </c>
      <c r="C33" s="11"/>
      <c r="D33" s="2" t="s">
        <v>28</v>
      </c>
      <c r="E33" s="2" t="s">
        <v>7</v>
      </c>
      <c r="F33" s="2">
        <v>4</v>
      </c>
      <c r="G33" s="3">
        <v>1318.36</v>
      </c>
      <c r="H33" s="3">
        <f t="shared" si="2"/>
        <v>5273.44</v>
      </c>
      <c r="I33" s="3">
        <v>13.29</v>
      </c>
      <c r="J33" s="3">
        <f t="shared" si="1"/>
        <v>53.16</v>
      </c>
      <c r="K33" s="7">
        <f t="shared" si="3"/>
        <v>5326.5999999999995</v>
      </c>
    </row>
    <row r="34" spans="1:11" ht="30" x14ac:dyDescent="0.25">
      <c r="A34" s="111"/>
      <c r="B34" s="11" t="s">
        <v>10</v>
      </c>
      <c r="C34" s="11">
        <v>411043</v>
      </c>
      <c r="D34" s="2" t="s">
        <v>13</v>
      </c>
      <c r="E34" s="2" t="s">
        <v>7</v>
      </c>
      <c r="F34" s="2">
        <v>27</v>
      </c>
      <c r="G34" s="3">
        <v>675.01</v>
      </c>
      <c r="H34" s="3">
        <f t="shared" si="2"/>
        <v>18225.27</v>
      </c>
      <c r="I34" s="3">
        <v>62.41</v>
      </c>
      <c r="J34" s="3">
        <f t="shared" si="1"/>
        <v>1685.07</v>
      </c>
      <c r="K34" s="7">
        <f t="shared" si="3"/>
        <v>19910.34</v>
      </c>
    </row>
    <row r="35" spans="1:11" ht="30" x14ac:dyDescent="0.25">
      <c r="A35" s="111"/>
      <c r="B35" s="11" t="s">
        <v>10</v>
      </c>
      <c r="C35" s="11">
        <v>391201</v>
      </c>
      <c r="D35" s="2" t="s">
        <v>9</v>
      </c>
      <c r="E35" s="2" t="s">
        <v>6</v>
      </c>
      <c r="F35" s="2">
        <v>200</v>
      </c>
      <c r="G35" s="3">
        <v>2.36</v>
      </c>
      <c r="H35" s="3">
        <f t="shared" si="2"/>
        <v>472</v>
      </c>
      <c r="I35" s="3">
        <v>3.19</v>
      </c>
      <c r="J35" s="3">
        <f t="shared" si="1"/>
        <v>638</v>
      </c>
      <c r="K35" s="7">
        <f t="shared" ref="K35" si="4">F35*G35+I35*F35</f>
        <v>1110</v>
      </c>
    </row>
    <row r="36" spans="1:11" ht="30" x14ac:dyDescent="0.25">
      <c r="A36" s="111"/>
      <c r="B36" s="11" t="s">
        <v>10</v>
      </c>
      <c r="C36" s="11">
        <v>392602</v>
      </c>
      <c r="D36" s="2" t="s">
        <v>14</v>
      </c>
      <c r="E36" s="2" t="s">
        <v>6</v>
      </c>
      <c r="F36" s="2">
        <v>1000</v>
      </c>
      <c r="G36" s="3">
        <v>1.73</v>
      </c>
      <c r="H36" s="3">
        <f t="shared" si="2"/>
        <v>1730</v>
      </c>
      <c r="I36" s="3">
        <v>1.33</v>
      </c>
      <c r="J36" s="3">
        <f t="shared" si="1"/>
        <v>1330</v>
      </c>
      <c r="K36" s="7">
        <f t="shared" si="3"/>
        <v>3060</v>
      </c>
    </row>
    <row r="37" spans="1:11" ht="30" x14ac:dyDescent="0.25">
      <c r="A37" s="111"/>
      <c r="B37" s="11" t="s">
        <v>10</v>
      </c>
      <c r="C37" s="11">
        <v>400261</v>
      </c>
      <c r="D37" s="2" t="s">
        <v>16</v>
      </c>
      <c r="E37" s="2" t="s">
        <v>7</v>
      </c>
      <c r="F37" s="2">
        <v>32</v>
      </c>
      <c r="G37" s="2">
        <v>48.49</v>
      </c>
      <c r="H37" s="3">
        <f t="shared" si="2"/>
        <v>1551.68</v>
      </c>
      <c r="I37" s="3">
        <v>7.97</v>
      </c>
      <c r="J37" s="3">
        <f t="shared" si="1"/>
        <v>255.04</v>
      </c>
      <c r="K37" s="7">
        <f t="shared" si="3"/>
        <v>1806.72</v>
      </c>
    </row>
    <row r="38" spans="1:11" ht="30" x14ac:dyDescent="0.25">
      <c r="A38" s="111"/>
      <c r="B38" s="11" t="s">
        <v>10</v>
      </c>
      <c r="C38" s="11">
        <v>381903</v>
      </c>
      <c r="D38" s="2" t="s">
        <v>17</v>
      </c>
      <c r="E38" s="2" t="s">
        <v>6</v>
      </c>
      <c r="F38" s="2">
        <v>50</v>
      </c>
      <c r="G38" s="2">
        <v>1.65</v>
      </c>
      <c r="H38" s="3">
        <f t="shared" si="2"/>
        <v>82.5</v>
      </c>
      <c r="I38" s="3">
        <v>7.97</v>
      </c>
      <c r="J38" s="3">
        <f t="shared" si="1"/>
        <v>398.5</v>
      </c>
      <c r="K38" s="7">
        <f t="shared" si="3"/>
        <v>481</v>
      </c>
    </row>
    <row r="39" spans="1:11" x14ac:dyDescent="0.25">
      <c r="A39" s="111"/>
      <c r="B39" s="11" t="s">
        <v>5</v>
      </c>
      <c r="C39" s="11"/>
      <c r="D39" s="2" t="s">
        <v>19</v>
      </c>
      <c r="E39" s="2" t="s">
        <v>7</v>
      </c>
      <c r="F39" s="2">
        <v>100</v>
      </c>
      <c r="G39" s="3">
        <v>0.5</v>
      </c>
      <c r="H39" s="3">
        <f t="shared" si="2"/>
        <v>50</v>
      </c>
      <c r="I39" s="3"/>
      <c r="J39" s="3">
        <f t="shared" si="1"/>
        <v>0</v>
      </c>
      <c r="K39" s="7">
        <f t="shared" ref="K39:K41" si="5">F39*G39+I39*F39</f>
        <v>50</v>
      </c>
    </row>
    <row r="40" spans="1:11" x14ac:dyDescent="0.25">
      <c r="A40" s="111"/>
      <c r="B40" s="11" t="s">
        <v>5</v>
      </c>
      <c r="C40" s="11"/>
      <c r="D40" s="2" t="s">
        <v>23</v>
      </c>
      <c r="E40" s="2" t="s">
        <v>7</v>
      </c>
      <c r="F40" s="2">
        <v>1</v>
      </c>
      <c r="G40" s="3">
        <v>800</v>
      </c>
      <c r="H40" s="3">
        <f t="shared" si="2"/>
        <v>800</v>
      </c>
      <c r="I40" s="3"/>
      <c r="J40" s="3">
        <f t="shared" si="1"/>
        <v>0</v>
      </c>
      <c r="K40" s="7">
        <f t="shared" si="5"/>
        <v>800</v>
      </c>
    </row>
    <row r="41" spans="1:11" x14ac:dyDescent="0.25">
      <c r="A41" s="111"/>
      <c r="B41" s="11" t="s">
        <v>20</v>
      </c>
      <c r="C41" s="11"/>
      <c r="D41" s="2" t="s">
        <v>21</v>
      </c>
      <c r="E41" s="2" t="s">
        <v>7</v>
      </c>
      <c r="F41" s="2">
        <v>1</v>
      </c>
      <c r="G41" s="2">
        <v>200</v>
      </c>
      <c r="H41" s="3">
        <f t="shared" si="2"/>
        <v>200</v>
      </c>
      <c r="I41" s="3"/>
      <c r="J41" s="3">
        <f t="shared" si="1"/>
        <v>0</v>
      </c>
      <c r="K41" s="7">
        <f t="shared" si="5"/>
        <v>200</v>
      </c>
    </row>
    <row r="42" spans="1:11" ht="30" x14ac:dyDescent="0.25">
      <c r="A42" s="111"/>
      <c r="B42" s="11" t="s">
        <v>10</v>
      </c>
      <c r="C42" s="11">
        <v>381301</v>
      </c>
      <c r="D42" s="2" t="s">
        <v>15</v>
      </c>
      <c r="E42" s="2" t="s">
        <v>6</v>
      </c>
      <c r="F42" s="2">
        <v>360</v>
      </c>
      <c r="G42" s="3">
        <v>5.72</v>
      </c>
      <c r="H42" s="3">
        <f t="shared" si="2"/>
        <v>2059.1999999999998</v>
      </c>
      <c r="I42" s="3">
        <v>1.06</v>
      </c>
      <c r="J42" s="3">
        <f t="shared" si="1"/>
        <v>381.6</v>
      </c>
      <c r="K42" s="7">
        <f t="shared" si="3"/>
        <v>2440.7999999999997</v>
      </c>
    </row>
    <row r="43" spans="1:11" ht="30" x14ac:dyDescent="0.25">
      <c r="A43" s="111" t="s">
        <v>3</v>
      </c>
      <c r="B43" s="11" t="s">
        <v>10</v>
      </c>
      <c r="C43" s="11">
        <v>11710</v>
      </c>
      <c r="D43" s="2" t="s">
        <v>29</v>
      </c>
      <c r="E43" s="2" t="s">
        <v>7</v>
      </c>
      <c r="F43" s="2">
        <v>1</v>
      </c>
      <c r="G43" s="2">
        <v>1385.39</v>
      </c>
      <c r="H43" s="3">
        <f t="shared" si="2"/>
        <v>1385.39</v>
      </c>
      <c r="I43" s="3"/>
      <c r="J43" s="3">
        <f t="shared" si="1"/>
        <v>0</v>
      </c>
      <c r="K43" s="7">
        <f t="shared" ref="K43:K52" si="6">F43*G43+I43*F43</f>
        <v>1385.39</v>
      </c>
    </row>
    <row r="44" spans="1:11" x14ac:dyDescent="0.25">
      <c r="A44" s="111"/>
      <c r="B44" s="11" t="s">
        <v>10</v>
      </c>
      <c r="C44" s="11">
        <v>20802</v>
      </c>
      <c r="D44" s="2" t="s">
        <v>30</v>
      </c>
      <c r="E44" s="2" t="s">
        <v>31</v>
      </c>
      <c r="F44" s="2">
        <v>8</v>
      </c>
      <c r="G44" s="2">
        <v>311.05</v>
      </c>
      <c r="H44" s="3">
        <f t="shared" si="2"/>
        <v>2488.4</v>
      </c>
      <c r="I44" s="3">
        <v>50.51</v>
      </c>
      <c r="J44" s="3">
        <f t="shared" si="1"/>
        <v>404.08</v>
      </c>
      <c r="K44" s="7">
        <f t="shared" si="6"/>
        <v>2892.48</v>
      </c>
    </row>
    <row r="45" spans="1:11" ht="30" x14ac:dyDescent="0.25">
      <c r="A45" s="111"/>
      <c r="B45" s="11" t="s">
        <v>10</v>
      </c>
      <c r="C45" s="11">
        <v>41704</v>
      </c>
      <c r="D45" s="2" t="s">
        <v>32</v>
      </c>
      <c r="E45" s="2" t="s">
        <v>7</v>
      </c>
      <c r="F45" s="2">
        <v>33</v>
      </c>
      <c r="G45" s="2"/>
      <c r="H45" s="3">
        <f t="shared" si="2"/>
        <v>0</v>
      </c>
      <c r="I45" s="3">
        <v>39.86</v>
      </c>
      <c r="J45" s="3">
        <f t="shared" si="1"/>
        <v>1315.3799999999999</v>
      </c>
      <c r="K45" s="7">
        <f t="shared" si="6"/>
        <v>1315.3799999999999</v>
      </c>
    </row>
    <row r="46" spans="1:11" x14ac:dyDescent="0.25">
      <c r="A46" s="111"/>
      <c r="B46" s="11" t="s">
        <v>10</v>
      </c>
      <c r="C46" s="11">
        <v>42114</v>
      </c>
      <c r="D46" s="2" t="s">
        <v>38</v>
      </c>
      <c r="E46" s="2" t="s">
        <v>7</v>
      </c>
      <c r="F46" s="2">
        <v>17</v>
      </c>
      <c r="G46" s="2">
        <v>58.55</v>
      </c>
      <c r="H46" s="3">
        <f t="shared" si="2"/>
        <v>995.34999999999991</v>
      </c>
      <c r="I46" s="3">
        <v>75.12</v>
      </c>
      <c r="J46" s="3">
        <f t="shared" si="1"/>
        <v>1277.04</v>
      </c>
      <c r="K46" s="7">
        <f t="shared" si="6"/>
        <v>2272.39</v>
      </c>
    </row>
    <row r="47" spans="1:11" ht="60" x14ac:dyDescent="0.25">
      <c r="A47" s="111"/>
      <c r="B47" s="11" t="s">
        <v>10</v>
      </c>
      <c r="C47" s="11">
        <v>30124</v>
      </c>
      <c r="D47" s="2" t="s">
        <v>39</v>
      </c>
      <c r="E47" s="2" t="s">
        <v>31</v>
      </c>
      <c r="F47" s="2">
        <v>6</v>
      </c>
      <c r="G47" s="3">
        <v>10.15</v>
      </c>
      <c r="H47" s="3">
        <f t="shared" si="2"/>
        <v>60.900000000000006</v>
      </c>
      <c r="I47" s="3">
        <v>4.54</v>
      </c>
      <c r="J47" s="3">
        <f t="shared" si="1"/>
        <v>27.240000000000002</v>
      </c>
      <c r="K47" s="7">
        <f t="shared" si="6"/>
        <v>88.140000000000015</v>
      </c>
    </row>
    <row r="48" spans="1:11" ht="30" x14ac:dyDescent="0.25">
      <c r="A48" s="111"/>
      <c r="B48" s="11" t="s">
        <v>10</v>
      </c>
      <c r="C48" s="11">
        <v>41807</v>
      </c>
      <c r="D48" s="2" t="s">
        <v>35</v>
      </c>
      <c r="E48" s="2" t="s">
        <v>7</v>
      </c>
      <c r="F48" s="2">
        <v>1</v>
      </c>
      <c r="G48" s="2"/>
      <c r="H48" s="3">
        <f t="shared" si="2"/>
        <v>0</v>
      </c>
      <c r="I48" s="3">
        <v>106.28</v>
      </c>
      <c r="J48" s="3">
        <f t="shared" si="1"/>
        <v>106.28</v>
      </c>
      <c r="K48" s="7">
        <f t="shared" si="6"/>
        <v>106.28</v>
      </c>
    </row>
    <row r="49" spans="1:11" ht="30" x14ac:dyDescent="0.25">
      <c r="A49" s="111"/>
      <c r="B49" s="11" t="s">
        <v>10</v>
      </c>
      <c r="C49" s="11">
        <v>41839</v>
      </c>
      <c r="D49" s="2" t="s">
        <v>36</v>
      </c>
      <c r="E49" s="2" t="s">
        <v>6</v>
      </c>
      <c r="F49" s="2">
        <v>600</v>
      </c>
      <c r="G49" s="2"/>
      <c r="H49" s="3">
        <f t="shared" si="2"/>
        <v>0</v>
      </c>
      <c r="I49" s="3">
        <v>1.33</v>
      </c>
      <c r="J49" s="3">
        <f t="shared" si="1"/>
        <v>798</v>
      </c>
      <c r="K49" s="7">
        <f t="shared" si="6"/>
        <v>798</v>
      </c>
    </row>
    <row r="50" spans="1:11" ht="30" x14ac:dyDescent="0.25">
      <c r="A50" s="111"/>
      <c r="B50" s="11" t="s">
        <v>10</v>
      </c>
      <c r="C50" s="11">
        <v>60102</v>
      </c>
      <c r="D50" s="2" t="s">
        <v>33</v>
      </c>
      <c r="E50" s="2" t="s">
        <v>31</v>
      </c>
      <c r="F50" s="2">
        <v>50</v>
      </c>
      <c r="G50" s="2"/>
      <c r="H50" s="3">
        <f t="shared" si="2"/>
        <v>0</v>
      </c>
      <c r="I50" s="3">
        <v>28.35</v>
      </c>
      <c r="J50" s="3">
        <f t="shared" si="1"/>
        <v>1417.5</v>
      </c>
      <c r="K50" s="7">
        <f t="shared" si="6"/>
        <v>1417.5</v>
      </c>
    </row>
    <row r="51" spans="1:11" ht="30" x14ac:dyDescent="0.25">
      <c r="A51" s="111"/>
      <c r="B51" s="11" t="s">
        <v>10</v>
      </c>
      <c r="C51" s="11">
        <v>61102</v>
      </c>
      <c r="D51" s="2" t="s">
        <v>34</v>
      </c>
      <c r="E51" s="2" t="s">
        <v>31</v>
      </c>
      <c r="F51" s="2">
        <v>50</v>
      </c>
      <c r="G51" s="3"/>
      <c r="H51" s="3">
        <f t="shared" si="2"/>
        <v>0</v>
      </c>
      <c r="I51" s="3">
        <v>4.88</v>
      </c>
      <c r="J51" s="3">
        <f t="shared" si="1"/>
        <v>244</v>
      </c>
      <c r="K51" s="7">
        <f t="shared" si="6"/>
        <v>244</v>
      </c>
    </row>
    <row r="52" spans="1:11" x14ac:dyDescent="0.25">
      <c r="A52" s="111"/>
      <c r="B52" s="11" t="s">
        <v>10</v>
      </c>
      <c r="C52" s="11">
        <v>110110</v>
      </c>
      <c r="D52" s="2" t="s">
        <v>40</v>
      </c>
      <c r="E52" s="2" t="s">
        <v>31</v>
      </c>
      <c r="F52" s="2">
        <v>6</v>
      </c>
      <c r="G52" s="3">
        <v>263.55</v>
      </c>
      <c r="H52" s="3">
        <f t="shared" si="2"/>
        <v>1581.3000000000002</v>
      </c>
      <c r="I52" s="3"/>
      <c r="J52" s="3">
        <f t="shared" si="1"/>
        <v>0</v>
      </c>
      <c r="K52" s="7">
        <f t="shared" si="6"/>
        <v>1581.3000000000002</v>
      </c>
    </row>
    <row r="53" spans="1:11" x14ac:dyDescent="0.25">
      <c r="A53" s="111"/>
      <c r="B53" s="11" t="s">
        <v>5</v>
      </c>
      <c r="C53" s="11"/>
      <c r="D53" s="2" t="s">
        <v>24</v>
      </c>
      <c r="E53" s="2" t="s">
        <v>7</v>
      </c>
      <c r="F53" s="2">
        <v>4</v>
      </c>
      <c r="G53" s="3">
        <v>3002.57</v>
      </c>
      <c r="H53" s="3">
        <f t="shared" si="2"/>
        <v>12010.28</v>
      </c>
      <c r="I53" s="3">
        <v>18.89</v>
      </c>
      <c r="J53" s="3">
        <f t="shared" si="1"/>
        <v>75.56</v>
      </c>
      <c r="K53" s="7">
        <f t="shared" si="3"/>
        <v>12085.84</v>
      </c>
    </row>
    <row r="54" spans="1:11" ht="30" x14ac:dyDescent="0.25">
      <c r="A54" s="111"/>
      <c r="B54" s="11" t="s">
        <v>5</v>
      </c>
      <c r="C54" s="11"/>
      <c r="D54" s="2" t="s">
        <v>27</v>
      </c>
      <c r="E54" s="2" t="s">
        <v>7</v>
      </c>
      <c r="F54" s="2">
        <v>17</v>
      </c>
      <c r="G54" s="3">
        <v>1542.86</v>
      </c>
      <c r="H54" s="3">
        <f t="shared" si="2"/>
        <v>26228.62</v>
      </c>
      <c r="I54" s="3">
        <v>18.89</v>
      </c>
      <c r="J54" s="3">
        <f t="shared" si="1"/>
        <v>321.13</v>
      </c>
      <c r="K54" s="7">
        <f t="shared" si="3"/>
        <v>26549.75</v>
      </c>
    </row>
    <row r="55" spans="1:11" ht="30" x14ac:dyDescent="0.25">
      <c r="A55" s="111"/>
      <c r="B55" s="11" t="s">
        <v>5</v>
      </c>
      <c r="C55" s="11"/>
      <c r="D55" s="2" t="s">
        <v>28</v>
      </c>
      <c r="E55" s="2" t="s">
        <v>7</v>
      </c>
      <c r="F55" s="2">
        <v>8</v>
      </c>
      <c r="G55" s="3">
        <v>1318.36</v>
      </c>
      <c r="H55" s="3">
        <f t="shared" si="2"/>
        <v>10546.88</v>
      </c>
      <c r="I55" s="3">
        <v>13.29</v>
      </c>
      <c r="J55" s="3">
        <f t="shared" si="1"/>
        <v>106.32</v>
      </c>
      <c r="K55" s="7">
        <f t="shared" si="3"/>
        <v>10653.199999999999</v>
      </c>
    </row>
    <row r="56" spans="1:11" ht="30" x14ac:dyDescent="0.25">
      <c r="A56" s="111"/>
      <c r="B56" s="11" t="s">
        <v>10</v>
      </c>
      <c r="C56" s="11">
        <v>411034</v>
      </c>
      <c r="D56" s="2" t="s">
        <v>18</v>
      </c>
      <c r="E56" s="2" t="s">
        <v>7</v>
      </c>
      <c r="F56" s="17">
        <v>4</v>
      </c>
      <c r="G56" s="2">
        <v>989.97</v>
      </c>
      <c r="H56" s="3">
        <f t="shared" si="2"/>
        <v>3959.88</v>
      </c>
      <c r="I56" s="3">
        <v>62.41</v>
      </c>
      <c r="J56" s="3">
        <f t="shared" si="1"/>
        <v>249.64</v>
      </c>
      <c r="K56" s="7">
        <f t="shared" si="3"/>
        <v>4209.5200000000004</v>
      </c>
    </row>
    <row r="57" spans="1:11" ht="30" x14ac:dyDescent="0.25">
      <c r="A57" s="111"/>
      <c r="B57" s="11" t="s">
        <v>10</v>
      </c>
      <c r="C57" s="11">
        <v>411043</v>
      </c>
      <c r="D57" s="2" t="s">
        <v>13</v>
      </c>
      <c r="E57" s="2" t="s">
        <v>7</v>
      </c>
      <c r="F57" s="2">
        <v>17</v>
      </c>
      <c r="G57" s="3">
        <v>675.01</v>
      </c>
      <c r="H57" s="3">
        <f t="shared" si="2"/>
        <v>11475.17</v>
      </c>
      <c r="I57" s="3">
        <v>62.41</v>
      </c>
      <c r="J57" s="3">
        <f t="shared" si="1"/>
        <v>1060.97</v>
      </c>
      <c r="K57" s="7">
        <f t="shared" ref="K57:K76" si="7">F57*G57+I57*F57</f>
        <v>12536.14</v>
      </c>
    </row>
    <row r="58" spans="1:11" ht="30" x14ac:dyDescent="0.25">
      <c r="A58" s="111"/>
      <c r="B58" s="11" t="s">
        <v>10</v>
      </c>
      <c r="C58" s="11">
        <v>391201</v>
      </c>
      <c r="D58" s="2" t="s">
        <v>9</v>
      </c>
      <c r="E58" s="2" t="s">
        <v>6</v>
      </c>
      <c r="F58" s="2">
        <v>200</v>
      </c>
      <c r="G58" s="3">
        <v>2.36</v>
      </c>
      <c r="H58" s="3">
        <f t="shared" si="2"/>
        <v>472</v>
      </c>
      <c r="I58" s="3">
        <v>3.19</v>
      </c>
      <c r="J58" s="3">
        <f t="shared" si="1"/>
        <v>638</v>
      </c>
      <c r="K58" s="7">
        <f t="shared" si="7"/>
        <v>1110</v>
      </c>
    </row>
    <row r="59" spans="1:11" ht="30" x14ac:dyDescent="0.25">
      <c r="A59" s="111"/>
      <c r="B59" s="11" t="s">
        <v>10</v>
      </c>
      <c r="C59" s="11">
        <v>392602</v>
      </c>
      <c r="D59" s="2" t="s">
        <v>14</v>
      </c>
      <c r="E59" s="2" t="s">
        <v>6</v>
      </c>
      <c r="F59" s="2">
        <v>900</v>
      </c>
      <c r="G59" s="3">
        <v>1.73</v>
      </c>
      <c r="H59" s="3">
        <f t="shared" si="2"/>
        <v>1557</v>
      </c>
      <c r="I59" s="3">
        <v>1.33</v>
      </c>
      <c r="J59" s="3">
        <f t="shared" si="1"/>
        <v>1197</v>
      </c>
      <c r="K59" s="7">
        <f t="shared" si="7"/>
        <v>2754</v>
      </c>
    </row>
    <row r="60" spans="1:11" ht="30" x14ac:dyDescent="0.25">
      <c r="A60" s="111"/>
      <c r="B60" s="11" t="s">
        <v>10</v>
      </c>
      <c r="C60" s="11">
        <v>392603</v>
      </c>
      <c r="D60" s="2" t="s">
        <v>22</v>
      </c>
      <c r="E60" s="2" t="s">
        <v>6</v>
      </c>
      <c r="F60" s="2">
        <v>500</v>
      </c>
      <c r="G60" s="3">
        <v>2.37</v>
      </c>
      <c r="H60" s="3">
        <f t="shared" si="2"/>
        <v>1185</v>
      </c>
      <c r="I60" s="3">
        <v>1.59</v>
      </c>
      <c r="J60" s="3">
        <f t="shared" si="1"/>
        <v>795</v>
      </c>
      <c r="K60" s="7">
        <f t="shared" si="7"/>
        <v>1980</v>
      </c>
    </row>
    <row r="61" spans="1:11" ht="30" x14ac:dyDescent="0.25">
      <c r="A61" s="111"/>
      <c r="B61" s="11" t="s">
        <v>10</v>
      </c>
      <c r="C61" s="11">
        <v>400261</v>
      </c>
      <c r="D61" s="2" t="s">
        <v>16</v>
      </c>
      <c r="E61" s="2" t="s">
        <v>7</v>
      </c>
      <c r="F61" s="2">
        <v>23</v>
      </c>
      <c r="G61" s="2">
        <v>48.49</v>
      </c>
      <c r="H61" s="3">
        <f t="shared" si="2"/>
        <v>1115.27</v>
      </c>
      <c r="I61" s="3">
        <v>7.97</v>
      </c>
      <c r="J61" s="3">
        <f t="shared" si="1"/>
        <v>183.31</v>
      </c>
      <c r="K61" s="7">
        <f t="shared" si="7"/>
        <v>1298.58</v>
      </c>
    </row>
    <row r="62" spans="1:11" ht="30" x14ac:dyDescent="0.25">
      <c r="A62" s="111"/>
      <c r="B62" s="11" t="s">
        <v>10</v>
      </c>
      <c r="C62" s="11">
        <v>381903</v>
      </c>
      <c r="D62" s="2" t="s">
        <v>17</v>
      </c>
      <c r="E62" s="2" t="s">
        <v>6</v>
      </c>
      <c r="F62" s="2">
        <v>50</v>
      </c>
      <c r="G62" s="2">
        <v>1.65</v>
      </c>
      <c r="H62" s="3">
        <f t="shared" si="2"/>
        <v>82.5</v>
      </c>
      <c r="I62" s="3">
        <v>7.97</v>
      </c>
      <c r="J62" s="3">
        <f t="shared" si="1"/>
        <v>398.5</v>
      </c>
      <c r="K62" s="7">
        <f t="shared" si="7"/>
        <v>481</v>
      </c>
    </row>
    <row r="63" spans="1:11" x14ac:dyDescent="0.25">
      <c r="A63" s="111"/>
      <c r="B63" s="11" t="s">
        <v>5</v>
      </c>
      <c r="C63" s="11"/>
      <c r="D63" s="2" t="s">
        <v>19</v>
      </c>
      <c r="E63" s="2" t="s">
        <v>7</v>
      </c>
      <c r="F63" s="2">
        <v>100</v>
      </c>
      <c r="G63" s="3">
        <v>0.5</v>
      </c>
      <c r="H63" s="3">
        <f t="shared" si="2"/>
        <v>50</v>
      </c>
      <c r="I63" s="3"/>
      <c r="J63" s="3">
        <f t="shared" si="1"/>
        <v>0</v>
      </c>
      <c r="K63" s="7">
        <f t="shared" si="7"/>
        <v>50</v>
      </c>
    </row>
    <row r="64" spans="1:11" x14ac:dyDescent="0.25">
      <c r="A64" s="111"/>
      <c r="B64" s="11" t="s">
        <v>20</v>
      </c>
      <c r="C64" s="11"/>
      <c r="D64" s="2" t="s">
        <v>21</v>
      </c>
      <c r="E64" s="2" t="s">
        <v>7</v>
      </c>
      <c r="F64" s="2">
        <v>1</v>
      </c>
      <c r="G64" s="2">
        <v>200</v>
      </c>
      <c r="H64" s="3">
        <f t="shared" si="2"/>
        <v>200</v>
      </c>
      <c r="I64" s="3"/>
      <c r="J64" s="3">
        <f t="shared" si="1"/>
        <v>0</v>
      </c>
      <c r="K64" s="7">
        <f t="shared" si="7"/>
        <v>200</v>
      </c>
    </row>
    <row r="65" spans="1:11" x14ac:dyDescent="0.25">
      <c r="A65" s="111"/>
      <c r="B65" s="11" t="s">
        <v>5</v>
      </c>
      <c r="C65" s="11"/>
      <c r="D65" s="2" t="s">
        <v>23</v>
      </c>
      <c r="E65" s="2" t="s">
        <v>7</v>
      </c>
      <c r="F65" s="2">
        <v>1</v>
      </c>
      <c r="G65" s="3">
        <v>800</v>
      </c>
      <c r="H65" s="3">
        <f t="shared" si="2"/>
        <v>800</v>
      </c>
      <c r="I65" s="3"/>
      <c r="J65" s="3">
        <f t="shared" si="1"/>
        <v>0</v>
      </c>
      <c r="K65" s="7">
        <f t="shared" si="7"/>
        <v>800</v>
      </c>
    </row>
    <row r="66" spans="1:11" ht="30" x14ac:dyDescent="0.25">
      <c r="A66" s="111"/>
      <c r="B66" s="11" t="s">
        <v>10</v>
      </c>
      <c r="C66" s="11">
        <v>381301</v>
      </c>
      <c r="D66" s="2" t="s">
        <v>15</v>
      </c>
      <c r="E66" s="2" t="s">
        <v>6</v>
      </c>
      <c r="F66" s="2">
        <v>550</v>
      </c>
      <c r="G66" s="3">
        <v>5.72</v>
      </c>
      <c r="H66" s="3">
        <f t="shared" si="2"/>
        <v>3146</v>
      </c>
      <c r="I66" s="3">
        <v>1.06</v>
      </c>
      <c r="J66" s="3">
        <f t="shared" si="1"/>
        <v>583</v>
      </c>
      <c r="K66" s="7">
        <f t="shared" si="7"/>
        <v>3729</v>
      </c>
    </row>
    <row r="67" spans="1:11" ht="30" x14ac:dyDescent="0.25">
      <c r="A67" s="111" t="s">
        <v>4</v>
      </c>
      <c r="B67" s="11" t="s">
        <v>10</v>
      </c>
      <c r="C67" s="11">
        <v>11710</v>
      </c>
      <c r="D67" s="2" t="s">
        <v>29</v>
      </c>
      <c r="E67" s="2" t="s">
        <v>7</v>
      </c>
      <c r="F67" s="2">
        <v>1</v>
      </c>
      <c r="G67" s="2">
        <v>1385.39</v>
      </c>
      <c r="H67" s="3">
        <f t="shared" si="2"/>
        <v>1385.39</v>
      </c>
      <c r="I67" s="3"/>
      <c r="J67" s="3">
        <f t="shared" si="1"/>
        <v>0</v>
      </c>
      <c r="K67" s="7">
        <f t="shared" si="7"/>
        <v>1385.39</v>
      </c>
    </row>
    <row r="68" spans="1:11" x14ac:dyDescent="0.25">
      <c r="A68" s="111"/>
      <c r="B68" s="11" t="s">
        <v>10</v>
      </c>
      <c r="C68" s="11">
        <v>20802</v>
      </c>
      <c r="D68" s="2" t="s">
        <v>30</v>
      </c>
      <c r="E68" s="2" t="s">
        <v>31</v>
      </c>
      <c r="F68" s="2">
        <v>8</v>
      </c>
      <c r="G68" s="2">
        <v>311.05</v>
      </c>
      <c r="H68" s="3">
        <f t="shared" si="2"/>
        <v>2488.4</v>
      </c>
      <c r="I68" s="3">
        <v>50.51</v>
      </c>
      <c r="J68" s="3">
        <f t="shared" si="1"/>
        <v>404.08</v>
      </c>
      <c r="K68" s="7">
        <f t="shared" si="7"/>
        <v>2892.48</v>
      </c>
    </row>
    <row r="69" spans="1:11" ht="30" x14ac:dyDescent="0.25">
      <c r="A69" s="111"/>
      <c r="B69" s="11" t="s">
        <v>10</v>
      </c>
      <c r="C69" s="11">
        <v>41704</v>
      </c>
      <c r="D69" s="2" t="s">
        <v>32</v>
      </c>
      <c r="E69" s="2" t="s">
        <v>7</v>
      </c>
      <c r="F69" s="2">
        <v>4</v>
      </c>
      <c r="G69" s="2"/>
      <c r="H69" s="3">
        <f t="shared" si="2"/>
        <v>0</v>
      </c>
      <c r="I69" s="3">
        <v>39.86</v>
      </c>
      <c r="J69" s="3">
        <f t="shared" si="1"/>
        <v>159.44</v>
      </c>
      <c r="K69" s="7">
        <f t="shared" si="7"/>
        <v>159.44</v>
      </c>
    </row>
    <row r="70" spans="1:11" x14ac:dyDescent="0.25">
      <c r="A70" s="111"/>
      <c r="B70" s="11" t="s">
        <v>10</v>
      </c>
      <c r="C70" s="11">
        <v>42114</v>
      </c>
      <c r="D70" s="2" t="s">
        <v>38</v>
      </c>
      <c r="E70" s="2" t="s">
        <v>7</v>
      </c>
      <c r="F70" s="2">
        <v>4</v>
      </c>
      <c r="G70" s="2">
        <v>58.55</v>
      </c>
      <c r="H70" s="3">
        <f t="shared" si="2"/>
        <v>234.2</v>
      </c>
      <c r="I70" s="3">
        <v>75.12</v>
      </c>
      <c r="J70" s="3">
        <f t="shared" si="1"/>
        <v>300.48</v>
      </c>
      <c r="K70" s="7">
        <f t="shared" si="7"/>
        <v>534.68000000000006</v>
      </c>
    </row>
    <row r="71" spans="1:11" ht="60" x14ac:dyDescent="0.25">
      <c r="A71" s="111"/>
      <c r="B71" s="11" t="s">
        <v>10</v>
      </c>
      <c r="C71" s="11">
        <v>30124</v>
      </c>
      <c r="D71" s="2" t="s">
        <v>39</v>
      </c>
      <c r="E71" s="2" t="s">
        <v>31</v>
      </c>
      <c r="F71" s="2">
        <v>8</v>
      </c>
      <c r="G71" s="3">
        <v>10.15</v>
      </c>
      <c r="H71" s="3">
        <f t="shared" si="2"/>
        <v>81.2</v>
      </c>
      <c r="I71" s="3">
        <v>4.54</v>
      </c>
      <c r="J71" s="3">
        <f t="shared" si="1"/>
        <v>36.32</v>
      </c>
      <c r="K71" s="7">
        <f t="shared" si="7"/>
        <v>117.52000000000001</v>
      </c>
    </row>
    <row r="72" spans="1:11" ht="30" x14ac:dyDescent="0.25">
      <c r="A72" s="111"/>
      <c r="B72" s="11" t="s">
        <v>10</v>
      </c>
      <c r="C72" s="11">
        <v>41807</v>
      </c>
      <c r="D72" s="2" t="s">
        <v>35</v>
      </c>
      <c r="E72" s="2" t="s">
        <v>7</v>
      </c>
      <c r="F72" s="2">
        <v>1</v>
      </c>
      <c r="G72" s="2"/>
      <c r="H72" s="3">
        <f t="shared" si="2"/>
        <v>0</v>
      </c>
      <c r="I72" s="3">
        <v>106.28</v>
      </c>
      <c r="J72" s="3">
        <f t="shared" si="1"/>
        <v>106.28</v>
      </c>
      <c r="K72" s="7">
        <f t="shared" si="7"/>
        <v>106.28</v>
      </c>
    </row>
    <row r="73" spans="1:11" ht="30" x14ac:dyDescent="0.25">
      <c r="A73" s="111"/>
      <c r="B73" s="11" t="s">
        <v>10</v>
      </c>
      <c r="C73" s="11">
        <v>41839</v>
      </c>
      <c r="D73" s="2" t="s">
        <v>36</v>
      </c>
      <c r="E73" s="2" t="s">
        <v>6</v>
      </c>
      <c r="F73" s="2">
        <v>300</v>
      </c>
      <c r="G73" s="2"/>
      <c r="H73" s="3">
        <f t="shared" si="2"/>
        <v>0</v>
      </c>
      <c r="I73" s="3">
        <v>1.33</v>
      </c>
      <c r="J73" s="3">
        <f t="shared" si="1"/>
        <v>399</v>
      </c>
      <c r="K73" s="7">
        <f t="shared" si="7"/>
        <v>399</v>
      </c>
    </row>
    <row r="74" spans="1:11" ht="30" x14ac:dyDescent="0.25">
      <c r="A74" s="111"/>
      <c r="B74" s="11" t="s">
        <v>10</v>
      </c>
      <c r="C74" s="11">
        <v>60102</v>
      </c>
      <c r="D74" s="2" t="s">
        <v>33</v>
      </c>
      <c r="E74" s="2" t="s">
        <v>31</v>
      </c>
      <c r="F74" s="2">
        <v>60</v>
      </c>
      <c r="G74" s="2"/>
      <c r="H74" s="3">
        <f t="shared" si="2"/>
        <v>0</v>
      </c>
      <c r="I74" s="3">
        <v>28.35</v>
      </c>
      <c r="J74" s="3">
        <f t="shared" si="1"/>
        <v>1701</v>
      </c>
      <c r="K74" s="7">
        <f t="shared" si="7"/>
        <v>1701</v>
      </c>
    </row>
    <row r="75" spans="1:11" ht="30" x14ac:dyDescent="0.25">
      <c r="A75" s="111"/>
      <c r="B75" s="11" t="s">
        <v>10</v>
      </c>
      <c r="C75" s="11">
        <v>61102</v>
      </c>
      <c r="D75" s="2" t="s">
        <v>34</v>
      </c>
      <c r="E75" s="2" t="s">
        <v>31</v>
      </c>
      <c r="F75" s="2">
        <v>60</v>
      </c>
      <c r="G75" s="3"/>
      <c r="H75" s="3">
        <f t="shared" si="2"/>
        <v>0</v>
      </c>
      <c r="I75" s="3">
        <v>4.88</v>
      </c>
      <c r="J75" s="3">
        <f t="shared" si="1"/>
        <v>292.8</v>
      </c>
      <c r="K75" s="7">
        <f t="shared" si="7"/>
        <v>292.8</v>
      </c>
    </row>
    <row r="76" spans="1:11" x14ac:dyDescent="0.25">
      <c r="A76" s="111"/>
      <c r="B76" s="11" t="s">
        <v>10</v>
      </c>
      <c r="C76" s="11">
        <v>110110</v>
      </c>
      <c r="D76" s="2" t="s">
        <v>40</v>
      </c>
      <c r="E76" s="2" t="s">
        <v>31</v>
      </c>
      <c r="F76" s="2">
        <v>8</v>
      </c>
      <c r="G76" s="3">
        <v>263.55</v>
      </c>
      <c r="H76" s="3">
        <f t="shared" si="2"/>
        <v>2108.4</v>
      </c>
      <c r="I76" s="3"/>
      <c r="J76" s="3">
        <f t="shared" ref="J76:J88" si="8">I76*F76</f>
        <v>0</v>
      </c>
      <c r="K76" s="7">
        <f t="shared" si="7"/>
        <v>2108.4</v>
      </c>
    </row>
    <row r="77" spans="1:11" ht="30" x14ac:dyDescent="0.25">
      <c r="A77" s="111"/>
      <c r="B77" s="11" t="s">
        <v>5</v>
      </c>
      <c r="C77" s="11"/>
      <c r="D77" s="2" t="s">
        <v>27</v>
      </c>
      <c r="E77" s="2"/>
      <c r="F77" s="2">
        <v>41</v>
      </c>
      <c r="G77" s="3">
        <v>1542.86</v>
      </c>
      <c r="H77" s="3">
        <f t="shared" ref="H77:H88" si="9">G77*F77</f>
        <v>63257.259999999995</v>
      </c>
      <c r="I77" s="3"/>
      <c r="J77" s="3">
        <f t="shared" si="8"/>
        <v>0</v>
      </c>
      <c r="K77" s="7">
        <f t="shared" si="3"/>
        <v>63257.259999999995</v>
      </c>
    </row>
    <row r="78" spans="1:11" ht="30" x14ac:dyDescent="0.25">
      <c r="A78" s="111"/>
      <c r="B78" s="11" t="s">
        <v>5</v>
      </c>
      <c r="C78" s="11"/>
      <c r="D78" s="2" t="s">
        <v>28</v>
      </c>
      <c r="E78" s="2"/>
      <c r="F78" s="2">
        <v>4</v>
      </c>
      <c r="G78" s="3">
        <v>1318.36</v>
      </c>
      <c r="H78" s="3">
        <f t="shared" si="9"/>
        <v>5273.44</v>
      </c>
      <c r="I78" s="3"/>
      <c r="J78" s="3">
        <f t="shared" si="8"/>
        <v>0</v>
      </c>
      <c r="K78" s="7">
        <f t="shared" si="3"/>
        <v>5273.44</v>
      </c>
    </row>
    <row r="79" spans="1:11" ht="30" x14ac:dyDescent="0.25">
      <c r="A79" s="111"/>
      <c r="B79" s="11" t="s">
        <v>10</v>
      </c>
      <c r="C79" s="11">
        <v>411043</v>
      </c>
      <c r="D79" s="2" t="s">
        <v>13</v>
      </c>
      <c r="E79" s="2" t="s">
        <v>7</v>
      </c>
      <c r="F79" s="2">
        <v>41</v>
      </c>
      <c r="G79" s="3">
        <v>675.01</v>
      </c>
      <c r="H79" s="3">
        <f t="shared" si="9"/>
        <v>27675.41</v>
      </c>
      <c r="I79" s="3">
        <v>62.41</v>
      </c>
      <c r="J79" s="3">
        <f t="shared" si="8"/>
        <v>2558.81</v>
      </c>
      <c r="K79" s="7">
        <f t="shared" ref="K79:K88" si="10">F79*G79+I79*F79</f>
        <v>30234.22</v>
      </c>
    </row>
    <row r="80" spans="1:11" ht="30" x14ac:dyDescent="0.25">
      <c r="A80" s="111"/>
      <c r="B80" s="11" t="s">
        <v>10</v>
      </c>
      <c r="C80" s="11">
        <v>391201</v>
      </c>
      <c r="D80" s="2" t="s">
        <v>9</v>
      </c>
      <c r="E80" s="2" t="s">
        <v>6</v>
      </c>
      <c r="F80" s="2">
        <v>350</v>
      </c>
      <c r="G80" s="3">
        <v>2.36</v>
      </c>
      <c r="H80" s="3">
        <f t="shared" si="9"/>
        <v>826</v>
      </c>
      <c r="I80" s="3">
        <v>3.19</v>
      </c>
      <c r="J80" s="3">
        <f t="shared" si="8"/>
        <v>1116.5</v>
      </c>
      <c r="K80" s="7">
        <f t="shared" si="10"/>
        <v>1942.5</v>
      </c>
    </row>
    <row r="81" spans="1:12" ht="30" x14ac:dyDescent="0.25">
      <c r="A81" s="111"/>
      <c r="B81" s="11" t="s">
        <v>10</v>
      </c>
      <c r="C81" s="11">
        <v>392603</v>
      </c>
      <c r="D81" s="2" t="s">
        <v>22</v>
      </c>
      <c r="E81" s="2" t="s">
        <v>6</v>
      </c>
      <c r="F81" s="2">
        <v>1900</v>
      </c>
      <c r="G81" s="3">
        <v>2.37</v>
      </c>
      <c r="H81" s="3">
        <f t="shared" si="9"/>
        <v>4503</v>
      </c>
      <c r="I81" s="3">
        <v>1.59</v>
      </c>
      <c r="J81" s="3">
        <f t="shared" si="8"/>
        <v>3021</v>
      </c>
      <c r="K81" s="7">
        <f t="shared" si="10"/>
        <v>7524</v>
      </c>
    </row>
    <row r="82" spans="1:12" ht="30" x14ac:dyDescent="0.25">
      <c r="A82" s="111"/>
      <c r="B82" s="11" t="s">
        <v>10</v>
      </c>
      <c r="C82" s="11">
        <v>400261</v>
      </c>
      <c r="D82" s="2" t="s">
        <v>16</v>
      </c>
      <c r="E82" s="2" t="s">
        <v>7</v>
      </c>
      <c r="F82" s="2">
        <v>45</v>
      </c>
      <c r="G82" s="2">
        <v>48.49</v>
      </c>
      <c r="H82" s="3">
        <f t="shared" si="9"/>
        <v>2182.0500000000002</v>
      </c>
      <c r="I82" s="3">
        <v>7.97</v>
      </c>
      <c r="J82" s="3">
        <f t="shared" si="8"/>
        <v>358.65</v>
      </c>
      <c r="K82" s="7">
        <f t="shared" si="10"/>
        <v>2540.7000000000003</v>
      </c>
    </row>
    <row r="83" spans="1:12" x14ac:dyDescent="0.25">
      <c r="A83" s="111"/>
      <c r="B83" s="11" t="s">
        <v>5</v>
      </c>
      <c r="C83" s="11"/>
      <c r="D83" s="2" t="s">
        <v>19</v>
      </c>
      <c r="E83" s="2" t="s">
        <v>7</v>
      </c>
      <c r="F83" s="2">
        <v>130</v>
      </c>
      <c r="G83" s="3">
        <v>0.5</v>
      </c>
      <c r="H83" s="3">
        <f t="shared" si="9"/>
        <v>65</v>
      </c>
      <c r="I83" s="3"/>
      <c r="J83" s="3">
        <f t="shared" si="8"/>
        <v>0</v>
      </c>
      <c r="K83" s="7">
        <f t="shared" si="10"/>
        <v>65</v>
      </c>
    </row>
    <row r="84" spans="1:12" x14ac:dyDescent="0.25">
      <c r="A84" s="111"/>
      <c r="B84" s="11" t="s">
        <v>20</v>
      </c>
      <c r="C84" s="11"/>
      <c r="D84" s="2" t="s">
        <v>21</v>
      </c>
      <c r="E84" s="2" t="s">
        <v>7</v>
      </c>
      <c r="F84" s="2">
        <v>2</v>
      </c>
      <c r="G84" s="2">
        <v>200</v>
      </c>
      <c r="H84" s="3">
        <f t="shared" si="9"/>
        <v>400</v>
      </c>
      <c r="I84" s="3"/>
      <c r="J84" s="3">
        <f t="shared" si="8"/>
        <v>0</v>
      </c>
      <c r="K84" s="7">
        <f t="shared" si="10"/>
        <v>400</v>
      </c>
    </row>
    <row r="85" spans="1:12" x14ac:dyDescent="0.25">
      <c r="A85" s="111"/>
      <c r="B85" s="11" t="s">
        <v>5</v>
      </c>
      <c r="C85" s="11"/>
      <c r="D85" s="2" t="s">
        <v>23</v>
      </c>
      <c r="E85" s="2" t="s">
        <v>7</v>
      </c>
      <c r="F85" s="2">
        <v>2</v>
      </c>
      <c r="G85" s="3">
        <v>800</v>
      </c>
      <c r="H85" s="3">
        <f t="shared" si="9"/>
        <v>1600</v>
      </c>
      <c r="I85" s="3"/>
      <c r="J85" s="3">
        <f t="shared" si="8"/>
        <v>0</v>
      </c>
      <c r="K85" s="7">
        <f t="shared" si="10"/>
        <v>1600</v>
      </c>
    </row>
    <row r="86" spans="1:12" ht="30" x14ac:dyDescent="0.25">
      <c r="A86" s="111"/>
      <c r="B86" s="11" t="s">
        <v>10</v>
      </c>
      <c r="C86" s="11">
        <v>381903</v>
      </c>
      <c r="D86" s="2" t="s">
        <v>17</v>
      </c>
      <c r="E86" s="2" t="s">
        <v>6</v>
      </c>
      <c r="F86" s="2">
        <v>100</v>
      </c>
      <c r="G86" s="3">
        <v>1.65</v>
      </c>
      <c r="H86" s="3">
        <f t="shared" si="9"/>
        <v>165</v>
      </c>
      <c r="I86" s="3">
        <v>7.97</v>
      </c>
      <c r="J86" s="3">
        <f t="shared" si="8"/>
        <v>797</v>
      </c>
      <c r="K86" s="7">
        <f t="shared" si="10"/>
        <v>962</v>
      </c>
    </row>
    <row r="87" spans="1:12" ht="30" x14ac:dyDescent="0.25">
      <c r="A87" s="111"/>
      <c r="B87" s="11" t="s">
        <v>10</v>
      </c>
      <c r="C87" s="11">
        <v>381301</v>
      </c>
      <c r="D87" s="2" t="s">
        <v>15</v>
      </c>
      <c r="E87" s="2" t="s">
        <v>6</v>
      </c>
      <c r="F87" s="2">
        <v>700</v>
      </c>
      <c r="G87" s="3">
        <v>5.72</v>
      </c>
      <c r="H87" s="3">
        <f t="shared" si="9"/>
        <v>4004</v>
      </c>
      <c r="I87" s="3">
        <v>1.06</v>
      </c>
      <c r="J87" s="3">
        <f t="shared" si="8"/>
        <v>742</v>
      </c>
      <c r="K87" s="7">
        <f t="shared" si="10"/>
        <v>4746</v>
      </c>
    </row>
    <row r="88" spans="1:12" ht="45.75" thickBot="1" x14ac:dyDescent="0.3">
      <c r="A88" s="39" t="s">
        <v>41</v>
      </c>
      <c r="B88" s="40" t="s">
        <v>10</v>
      </c>
      <c r="C88" s="12">
        <v>50704</v>
      </c>
      <c r="D88" s="8" t="s">
        <v>42</v>
      </c>
      <c r="E88" s="8" t="s">
        <v>31</v>
      </c>
      <c r="F88" s="8">
        <v>10</v>
      </c>
      <c r="G88" s="9">
        <v>75</v>
      </c>
      <c r="H88" s="32">
        <f t="shared" si="9"/>
        <v>750</v>
      </c>
      <c r="I88" s="32">
        <v>6.8</v>
      </c>
      <c r="J88" s="32">
        <f t="shared" si="8"/>
        <v>68</v>
      </c>
      <c r="K88" s="10">
        <f t="shared" si="10"/>
        <v>818</v>
      </c>
    </row>
    <row r="89" spans="1:12" ht="39" customHeight="1" x14ac:dyDescent="0.25">
      <c r="A89" s="42"/>
      <c r="B89" s="40"/>
      <c r="C89" s="13"/>
      <c r="D89" s="14"/>
      <c r="E89" s="14"/>
      <c r="F89" s="14"/>
      <c r="G89" s="15"/>
      <c r="H89" s="15"/>
      <c r="I89" s="15"/>
      <c r="J89" s="15"/>
      <c r="K89" s="15"/>
    </row>
    <row r="90" spans="1:12" ht="30" x14ac:dyDescent="0.25">
      <c r="A90" s="41" t="s">
        <v>63</v>
      </c>
      <c r="B90" s="46">
        <f>SUM(H11:H90)</f>
        <v>653042.22000000009</v>
      </c>
      <c r="C90" s="13"/>
      <c r="D90" s="14"/>
      <c r="E90" s="14"/>
      <c r="F90" s="14"/>
      <c r="G90" s="15"/>
      <c r="H90" s="37"/>
      <c r="I90" s="37"/>
      <c r="J90" s="37"/>
      <c r="K90" s="15"/>
    </row>
    <row r="91" spans="1:12" ht="19.5" x14ac:dyDescent="0.25">
      <c r="A91" s="41" t="s">
        <v>64</v>
      </c>
      <c r="B91" s="46">
        <f>SUM(J11:J90)</f>
        <v>45812.080000000009</v>
      </c>
      <c r="C91" s="13"/>
      <c r="D91" s="14"/>
      <c r="E91" s="14"/>
      <c r="F91" s="14"/>
      <c r="G91" s="15"/>
      <c r="H91" s="38"/>
      <c r="I91" s="38"/>
      <c r="J91" s="38"/>
      <c r="K91" s="15"/>
      <c r="L91" s="16"/>
    </row>
    <row r="92" spans="1:12" ht="39" x14ac:dyDescent="0.25">
      <c r="A92" s="43" t="s">
        <v>65</v>
      </c>
      <c r="B92" s="46">
        <f>B90+B91</f>
        <v>698854.3</v>
      </c>
      <c r="C92" s="1"/>
      <c r="D92" s="18"/>
      <c r="E92" s="1"/>
      <c r="F92" s="1"/>
      <c r="G92" s="33"/>
      <c r="H92" s="34"/>
      <c r="I92" s="34"/>
      <c r="J92" s="34"/>
      <c r="K92" s="35"/>
    </row>
    <row r="93" spans="1:12" ht="19.5" x14ac:dyDescent="0.25">
      <c r="A93" s="43" t="s">
        <v>45</v>
      </c>
      <c r="B93" s="36">
        <v>0.19500000000000001</v>
      </c>
      <c r="C93" s="1"/>
      <c r="D93" s="1"/>
      <c r="E93" s="1"/>
      <c r="F93" s="1"/>
      <c r="G93" s="1"/>
      <c r="H93" s="21"/>
      <c r="I93" s="1"/>
      <c r="J93" s="1"/>
      <c r="K93" s="20"/>
    </row>
    <row r="94" spans="1:12" ht="42.75" customHeight="1" x14ac:dyDescent="0.25">
      <c r="A94" s="44" t="s">
        <v>66</v>
      </c>
      <c r="B94" s="45">
        <f>B92*(1+B93)</f>
        <v>835130.88850000012</v>
      </c>
      <c r="C94" s="1"/>
      <c r="D94" s="1"/>
      <c r="E94" s="1"/>
      <c r="F94" s="1"/>
      <c r="G94" s="1"/>
      <c r="H94" s="1"/>
      <c r="I94" s="1"/>
      <c r="J94" s="1"/>
      <c r="K94" s="1"/>
    </row>
    <row r="95" spans="1:1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</sheetData>
  <mergeCells count="15">
    <mergeCell ref="A11:A21"/>
    <mergeCell ref="A22:A42"/>
    <mergeCell ref="A43:A66"/>
    <mergeCell ref="A67:A87"/>
    <mergeCell ref="B1:F1"/>
    <mergeCell ref="B2:F2"/>
    <mergeCell ref="B3:F3"/>
    <mergeCell ref="B4:F4"/>
    <mergeCell ref="A6:B7"/>
    <mergeCell ref="A8:B8"/>
    <mergeCell ref="I7:J7"/>
    <mergeCell ref="C6:H7"/>
    <mergeCell ref="C8:H8"/>
    <mergeCell ref="I6:J6"/>
    <mergeCell ref="I8:J8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workbookViewId="0">
      <selection activeCell="E7" sqref="E7:E8"/>
    </sheetView>
  </sheetViews>
  <sheetFormatPr defaultRowHeight="15" x14ac:dyDescent="0.25"/>
  <cols>
    <col min="1" max="1" width="16.85546875" customWidth="1"/>
    <col min="2" max="2" width="27.5703125" customWidth="1"/>
    <col min="3" max="3" width="15.42578125" customWidth="1"/>
    <col min="4" max="4" width="14.42578125" customWidth="1"/>
    <col min="5" max="5" width="14.85546875" customWidth="1"/>
  </cols>
  <sheetData>
    <row r="1" spans="1:5" ht="20.25" x14ac:dyDescent="0.3">
      <c r="A1" s="90"/>
      <c r="B1" s="128" t="s">
        <v>46</v>
      </c>
      <c r="C1" s="128"/>
      <c r="D1" s="128"/>
      <c r="E1" s="129"/>
    </row>
    <row r="2" spans="1:5" ht="20.25" x14ac:dyDescent="0.3">
      <c r="A2" s="91"/>
      <c r="B2" s="113" t="s">
        <v>47</v>
      </c>
      <c r="C2" s="113"/>
      <c r="D2" s="113"/>
      <c r="E2" s="130"/>
    </row>
    <row r="3" spans="1:5" x14ac:dyDescent="0.25">
      <c r="A3" s="82"/>
      <c r="B3" s="47"/>
      <c r="C3" s="47"/>
      <c r="D3" s="47"/>
      <c r="E3" s="92"/>
    </row>
    <row r="4" spans="1:5" ht="18" x14ac:dyDescent="0.25">
      <c r="A4" s="82"/>
      <c r="B4" s="115" t="s">
        <v>73</v>
      </c>
      <c r="C4" s="115"/>
      <c r="D4" s="115"/>
      <c r="E4" s="131"/>
    </row>
    <row r="5" spans="1:5" x14ac:dyDescent="0.25">
      <c r="A5" s="86"/>
      <c r="B5" s="87"/>
      <c r="C5" s="93"/>
      <c r="D5" s="93"/>
      <c r="E5" s="94"/>
    </row>
    <row r="6" spans="1:5" x14ac:dyDescent="0.25">
      <c r="A6" s="48"/>
      <c r="B6" s="48"/>
      <c r="C6" s="48"/>
      <c r="D6" s="48"/>
      <c r="E6" s="48"/>
    </row>
    <row r="7" spans="1:5" ht="47.25" customHeight="1" x14ac:dyDescent="0.25">
      <c r="A7" s="75" t="s">
        <v>49</v>
      </c>
      <c r="B7" s="124" t="s">
        <v>54</v>
      </c>
      <c r="C7" s="124"/>
      <c r="D7" s="133" t="s">
        <v>50</v>
      </c>
      <c r="E7" s="135">
        <v>42345</v>
      </c>
    </row>
    <row r="8" spans="1:5" ht="15.75" x14ac:dyDescent="0.25">
      <c r="A8" s="76" t="s">
        <v>52</v>
      </c>
      <c r="B8" s="125" t="s">
        <v>55</v>
      </c>
      <c r="C8" s="125"/>
      <c r="D8" s="134"/>
      <c r="E8" s="136"/>
    </row>
    <row r="9" spans="1:5" ht="15.75" thickBot="1" x14ac:dyDescent="0.3">
      <c r="A9" s="49"/>
      <c r="B9" s="50"/>
      <c r="C9" s="132"/>
      <c r="D9" s="132"/>
      <c r="E9" s="51"/>
    </row>
    <row r="10" spans="1:5" x14ac:dyDescent="0.25">
      <c r="A10" s="122" t="s">
        <v>67</v>
      </c>
      <c r="B10" s="126" t="s">
        <v>0</v>
      </c>
      <c r="C10" s="72" t="s">
        <v>68</v>
      </c>
      <c r="D10" s="72" t="s">
        <v>69</v>
      </c>
      <c r="E10" s="73" t="s">
        <v>70</v>
      </c>
    </row>
    <row r="11" spans="1:5" x14ac:dyDescent="0.25">
      <c r="A11" s="123"/>
      <c r="B11" s="127"/>
      <c r="C11" s="52" t="s">
        <v>71</v>
      </c>
      <c r="D11" s="52" t="s">
        <v>71</v>
      </c>
      <c r="E11" s="74" t="s">
        <v>71</v>
      </c>
    </row>
    <row r="12" spans="1:5" x14ac:dyDescent="0.25">
      <c r="A12" s="53"/>
      <c r="B12" s="54"/>
      <c r="C12" s="55"/>
      <c r="D12" s="55"/>
      <c r="E12" s="55"/>
    </row>
    <row r="13" spans="1:5" x14ac:dyDescent="0.25">
      <c r="A13" s="56">
        <v>1</v>
      </c>
      <c r="B13" s="57" t="s">
        <v>62</v>
      </c>
      <c r="C13" s="58">
        <v>1</v>
      </c>
      <c r="D13" s="58">
        <v>0</v>
      </c>
      <c r="E13" s="58">
        <v>0</v>
      </c>
    </row>
    <row r="14" spans="1:5" x14ac:dyDescent="0.25">
      <c r="A14" s="59">
        <v>2</v>
      </c>
      <c r="B14" s="57" t="s">
        <v>72</v>
      </c>
      <c r="C14" s="58">
        <v>0.6</v>
      </c>
      <c r="D14" s="58">
        <v>0.4</v>
      </c>
      <c r="E14" s="58">
        <v>0</v>
      </c>
    </row>
    <row r="15" spans="1:5" x14ac:dyDescent="0.25">
      <c r="A15" s="59">
        <v>3</v>
      </c>
      <c r="B15" s="57" t="s">
        <v>3</v>
      </c>
      <c r="C15" s="58">
        <v>0</v>
      </c>
      <c r="D15" s="58">
        <v>0.8</v>
      </c>
      <c r="E15" s="58">
        <v>0.2</v>
      </c>
    </row>
    <row r="16" spans="1:5" x14ac:dyDescent="0.25">
      <c r="A16" s="59">
        <v>4</v>
      </c>
      <c r="B16" s="57" t="s">
        <v>4</v>
      </c>
      <c r="C16" s="58">
        <v>0</v>
      </c>
      <c r="D16" s="58">
        <v>0</v>
      </c>
      <c r="E16" s="58">
        <v>1</v>
      </c>
    </row>
    <row r="17" spans="1:5" x14ac:dyDescent="0.25">
      <c r="A17" s="69"/>
      <c r="B17" s="70"/>
      <c r="C17" s="71"/>
      <c r="D17" s="71"/>
      <c r="E17" s="71"/>
    </row>
    <row r="18" spans="1:5" x14ac:dyDescent="0.25">
      <c r="A18" s="77"/>
      <c r="B18" s="78"/>
      <c r="C18" s="79"/>
      <c r="D18" s="80"/>
      <c r="E18" s="81"/>
    </row>
    <row r="19" spans="1:5" x14ac:dyDescent="0.25">
      <c r="A19" s="82"/>
      <c r="B19" s="60"/>
      <c r="C19" s="61"/>
      <c r="D19" s="62"/>
      <c r="E19" s="83"/>
    </row>
    <row r="20" spans="1:5" x14ac:dyDescent="0.25">
      <c r="A20" s="82"/>
      <c r="B20" s="60"/>
      <c r="C20" s="64"/>
      <c r="D20" s="62"/>
      <c r="E20" s="84"/>
    </row>
    <row r="21" spans="1:5" x14ac:dyDescent="0.25">
      <c r="A21" s="82"/>
      <c r="B21" s="60"/>
      <c r="C21" s="64"/>
      <c r="D21" s="62"/>
      <c r="E21" s="84"/>
    </row>
    <row r="22" spans="1:5" x14ac:dyDescent="0.25">
      <c r="A22" s="82"/>
      <c r="B22" s="60"/>
      <c r="C22" s="61"/>
      <c r="D22" s="62"/>
      <c r="E22" s="83"/>
    </row>
    <row r="23" spans="1:5" ht="18" x14ac:dyDescent="0.25">
      <c r="A23" s="82"/>
      <c r="B23" s="60"/>
      <c r="C23" s="66"/>
      <c r="D23" s="67"/>
      <c r="E23" s="85"/>
    </row>
    <row r="24" spans="1:5" x14ac:dyDescent="0.25">
      <c r="A24" s="82"/>
      <c r="B24" s="60"/>
      <c r="C24" s="64"/>
      <c r="D24" s="65"/>
      <c r="E24" s="83"/>
    </row>
    <row r="25" spans="1:5" x14ac:dyDescent="0.25">
      <c r="A25" s="82"/>
      <c r="B25" s="60"/>
      <c r="C25" s="64"/>
      <c r="D25" s="65"/>
      <c r="E25" s="83"/>
    </row>
    <row r="26" spans="1:5" x14ac:dyDescent="0.25">
      <c r="A26" s="82"/>
      <c r="B26" s="60"/>
      <c r="C26" s="68"/>
      <c r="D26" s="63"/>
      <c r="E26" s="83"/>
    </row>
    <row r="27" spans="1:5" x14ac:dyDescent="0.25">
      <c r="A27" s="82"/>
      <c r="B27" s="60"/>
      <c r="C27" s="68"/>
      <c r="D27" s="63"/>
      <c r="E27" s="83"/>
    </row>
    <row r="28" spans="1:5" x14ac:dyDescent="0.25">
      <c r="A28" s="86"/>
      <c r="B28" s="87"/>
      <c r="C28" s="87"/>
      <c r="D28" s="88"/>
      <c r="E28" s="89"/>
    </row>
  </sheetData>
  <mergeCells count="10">
    <mergeCell ref="A10:A11"/>
    <mergeCell ref="B7:C7"/>
    <mergeCell ref="B8:C8"/>
    <mergeCell ref="B10:B11"/>
    <mergeCell ref="B1:E1"/>
    <mergeCell ref="B2:E2"/>
    <mergeCell ref="B4:E4"/>
    <mergeCell ref="C9:D9"/>
    <mergeCell ref="D7:D8"/>
    <mergeCell ref="E7:E8"/>
  </mergeCells>
  <pageMargins left="0.511811024" right="0.511811024" top="0.78740157499999996" bottom="0.78740157499999996" header="0.31496062000000002" footer="0.31496062000000002"/>
  <pageSetup paperSize="9" scale="9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Custo</vt:lpstr>
      <vt:lpstr>Cronograma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Sanches</dc:creator>
  <cp:lastModifiedBy>Mario.Compras</cp:lastModifiedBy>
  <cp:lastPrinted>2015-12-07T13:03:49Z</cp:lastPrinted>
  <dcterms:created xsi:type="dcterms:W3CDTF">2015-11-27T19:48:01Z</dcterms:created>
  <dcterms:modified xsi:type="dcterms:W3CDTF">2016-02-17T12:20:53Z</dcterms:modified>
</cp:coreProperties>
</file>