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lanilha" sheetId="1" r:id="rId1"/>
    <sheet name="Cronograma" sheetId="2" r:id="rId2"/>
  </sheets>
  <definedNames>
    <definedName name="_xlnm.Print_Area" localSheetId="1">'Cronograma'!$A$1:$I$34</definedName>
    <definedName name="_xlnm.Print_Area" localSheetId="0">'Planilha'!$A$1:$H$58</definedName>
  </definedNames>
  <calcPr fullCalcOnLoad="1"/>
</workbook>
</file>

<file path=xl/sharedStrings.xml><?xml version="1.0" encoding="utf-8"?>
<sst xmlns="http://schemas.openxmlformats.org/spreadsheetml/2006/main" count="148" uniqueCount="116">
  <si>
    <t>ÍTEM</t>
  </si>
  <si>
    <t>1.1</t>
  </si>
  <si>
    <t xml:space="preserve">UN </t>
  </si>
  <si>
    <t>P. UNIT</t>
  </si>
  <si>
    <t>Prefeitura do Município de São Miguel Arcanjo</t>
  </si>
  <si>
    <t>Secretária de Obras e Serviços</t>
  </si>
  <si>
    <t>ITEM</t>
  </si>
  <si>
    <t xml:space="preserve">DISCRIMINAÇÃO  </t>
  </si>
  <si>
    <t xml:space="preserve">VALOR DOS  </t>
  </si>
  <si>
    <t>DE SERVIÇOS</t>
  </si>
  <si>
    <t>SERVIÇOS (R$)</t>
  </si>
  <si>
    <t>2° MÊS</t>
  </si>
  <si>
    <t>1° MÊS</t>
  </si>
  <si>
    <t>DESCRIÇÃO DOS SERVIÇOS</t>
  </si>
  <si>
    <t>3° MÊS</t>
  </si>
  <si>
    <t xml:space="preserve">QUANT. </t>
  </si>
  <si>
    <t>P. TOTAL</t>
  </si>
  <si>
    <t>B.D.I</t>
  </si>
  <si>
    <t>P. CPOS</t>
  </si>
  <si>
    <t>DATA</t>
  </si>
  <si>
    <t>LOCAL</t>
  </si>
  <si>
    <t>OBRA</t>
  </si>
  <si>
    <t>FINANC.</t>
  </si>
  <si>
    <t>%</t>
  </si>
  <si>
    <t>1.0</t>
  </si>
  <si>
    <t>m².</t>
  </si>
  <si>
    <t>m.</t>
  </si>
  <si>
    <t>ENDEREÇO</t>
  </si>
  <si>
    <t xml:space="preserve">Sub Total </t>
  </si>
  <si>
    <t xml:space="preserve">TOTAL </t>
  </si>
  <si>
    <t>R$ 21,16</t>
  </si>
  <si>
    <t>PLANILHA ORÇAMENTÁRIA</t>
  </si>
  <si>
    <t xml:space="preserve">REFORMA E PINTURA </t>
  </si>
  <si>
    <t>Tinta látex em massa,inclusive preparo.</t>
  </si>
  <si>
    <t>Esmalte em  superfície metálica, inclusive  preparo.</t>
  </si>
  <si>
    <t>Esmalte em  superfície de madeira,inclusive preparo.</t>
  </si>
  <si>
    <t>R$ 13,97</t>
  </si>
  <si>
    <t>R$ 22,08</t>
  </si>
  <si>
    <t>CRONOGRAMA FÍSICO FINANCEIRO</t>
  </si>
  <si>
    <t>2.0</t>
  </si>
  <si>
    <t>2.1</t>
  </si>
  <si>
    <t>m</t>
  </si>
  <si>
    <t>2.2</t>
  </si>
  <si>
    <t>2.3</t>
  </si>
  <si>
    <t>2.4</t>
  </si>
  <si>
    <t>2.5</t>
  </si>
  <si>
    <t>2.6</t>
  </si>
  <si>
    <t>COD. CPOS 166</t>
  </si>
  <si>
    <t>EMEIF ARANI JOSÉ DA SILVA</t>
  </si>
  <si>
    <t>AV. VITICULTORES</t>
  </si>
  <si>
    <t>SERVIÇOS PRELIMINARES</t>
  </si>
  <si>
    <t>Tapume fixo para fechamento de áreas,comportão.</t>
  </si>
  <si>
    <t>DEMOLIÇÕES DA SECRETARIA E SALAS</t>
  </si>
  <si>
    <t>Demolição manual de alvenaria(anteparo e parede interna).</t>
  </si>
  <si>
    <t>m³</t>
  </si>
  <si>
    <t>Retirada de batente com guarnição epeças lineares em madeira,chumbados.</t>
  </si>
  <si>
    <t>Retirada de folha d e esquadria em madeira.</t>
  </si>
  <si>
    <t>unid.</t>
  </si>
  <si>
    <t>Demolição manual de revestimento cerâmico, incluindo a base.</t>
  </si>
  <si>
    <t>Demolição manual de revestimento em massa de parede ou teto.</t>
  </si>
  <si>
    <t>Retirada d eaparelho sanitário incluindo acessórios.</t>
  </si>
  <si>
    <t>Retiradade registro ou válvula embutidos.</t>
  </si>
  <si>
    <t>3.0</t>
  </si>
  <si>
    <t>ALVENARIA  DA SECRETARIA E SALAS</t>
  </si>
  <si>
    <t>Alvenaria de bloco de ceramico de vedação, uso revestido, de14cm.</t>
  </si>
  <si>
    <t>Vergas,contraverga se pilaretes de concreto armado.</t>
  </si>
  <si>
    <t>m³.</t>
  </si>
  <si>
    <t>R$ 41,40</t>
  </si>
  <si>
    <t>R$ 6,87</t>
  </si>
  <si>
    <t>R$ 11,12</t>
  </si>
  <si>
    <t>R$ 6,21</t>
  </si>
  <si>
    <t>R$ 3,11</t>
  </si>
  <si>
    <t>R$ 23,15</t>
  </si>
  <si>
    <t>R$ 29,42</t>
  </si>
  <si>
    <t>R$ 43,73</t>
  </si>
  <si>
    <t>R$ 912,87</t>
  </si>
  <si>
    <t>3.1</t>
  </si>
  <si>
    <t>3.2</t>
  </si>
  <si>
    <t>4.0</t>
  </si>
  <si>
    <t>4.1</t>
  </si>
  <si>
    <t>4.2</t>
  </si>
  <si>
    <t>REVESTIMENTOS PAREDES INTERNAS,EXTERNAS DA SECRETARIA E MURO EXTERNO INFANTIL</t>
  </si>
  <si>
    <t>Chapisco.</t>
  </si>
  <si>
    <t>Emboço comum.</t>
  </si>
  <si>
    <t>R$ 3,85</t>
  </si>
  <si>
    <t>R$ 11,37</t>
  </si>
  <si>
    <t>5.0</t>
  </si>
  <si>
    <t>5.1</t>
  </si>
  <si>
    <t>PAVIMENTOS,CONTRAPISO, CALÇADA DE FRONTE DA ESCOLA</t>
  </si>
  <si>
    <t>Lastro de concreto impermeabilizado (espessura 6cm).</t>
  </si>
  <si>
    <t>M³</t>
  </si>
  <si>
    <t>6.0</t>
  </si>
  <si>
    <t>PORTAS E ESQUADRIAS DA SECRETARIA</t>
  </si>
  <si>
    <t>6.1</t>
  </si>
  <si>
    <t>6.2</t>
  </si>
  <si>
    <t>6.3</t>
  </si>
  <si>
    <t>Porta lisa com batente  madeira-92x210cm.</t>
  </si>
  <si>
    <t>Fechadura externa com maçaneta  tipoalavancaecilindro,acabamento</t>
  </si>
  <si>
    <t>Guarnição de madeira</t>
  </si>
  <si>
    <t>R$ 284,82</t>
  </si>
  <si>
    <t>R$ 171,10</t>
  </si>
  <si>
    <t>R$ 3,56</t>
  </si>
  <si>
    <t>7.0</t>
  </si>
  <si>
    <t>7.1</t>
  </si>
  <si>
    <t>7.3</t>
  </si>
  <si>
    <t>7.2</t>
  </si>
  <si>
    <t>PINTURA DAS SALAS E SECRETARIAS DA ESCOLA</t>
  </si>
  <si>
    <t>8.0</t>
  </si>
  <si>
    <t>8.1</t>
  </si>
  <si>
    <t>8.2</t>
  </si>
  <si>
    <t>Remoção de entulho separado de obra com caçamba metálica-terra,</t>
  </si>
  <si>
    <t>340210</t>
  </si>
  <si>
    <t>Plantio de grama esmeralda em placas (jardins e canteiros)</t>
  </si>
  <si>
    <t>m²</t>
  </si>
  <si>
    <t xml:space="preserve">R$ 61,71 </t>
  </si>
  <si>
    <t>TOTAL GERAL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</si>
</sst>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  <numFmt numFmtId="187" formatCode="&quot;R$ &quot;#,##0.00"/>
    <numFmt numFmtId="188" formatCode="00000"/>
    <numFmt numFmtId="189" formatCode="#,##0.00_ ;\-#,##0.00\ "/>
    <numFmt numFmtId="190" formatCode="#,##0.00000000"/>
    <numFmt numFmtId="191" formatCode="[$-416]dddd\,\ d&quot; de &quot;mmmm&quot; de &quot;yyyy"/>
    <numFmt numFmtId="192" formatCode="&quot;R$&quot;\ #,##0.00"/>
    <numFmt numFmtId="193" formatCode="_-[$R$-416]\ * #,##0.00_-;\-[$R$-416]\ * #,##0.00_-;_-[$R$-416]\ * &quot;-&quot;??_-;_-@_-"/>
    <numFmt numFmtId="194" formatCode="_(* #,##0.0_);_(* \(#,##0.0\);_(* &quot;-&quot;??_);_(@_)"/>
    <numFmt numFmtId="195" formatCode="_(* #,##0_);_(* \(#,##0\);_(* &quot;-&quot;??_);_(@_)"/>
    <numFmt numFmtId="196" formatCode="&quot;Ativado&quot;;&quot;Ativado&quot;;&quot;Desativado&quot;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name val="Courier"/>
      <family val="3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170" fontId="0" fillId="0" borderId="0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170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justify"/>
    </xf>
    <xf numFmtId="0" fontId="0" fillId="0" borderId="11" xfId="0" applyFont="1" applyBorder="1" applyAlignment="1">
      <alignment horizontal="center" vertical="justify"/>
    </xf>
    <xf numFmtId="170" fontId="0" fillId="0" borderId="12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 applyProtection="1">
      <alignment/>
      <protection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Border="1" applyAlignment="1" applyProtection="1">
      <alignment/>
      <protection/>
    </xf>
    <xf numFmtId="2" fontId="1" fillId="0" borderId="0" xfId="0" applyNumberFormat="1" applyFont="1" applyBorder="1" applyAlignment="1">
      <alignment horizontal="center"/>
    </xf>
    <xf numFmtId="170" fontId="0" fillId="0" borderId="12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 applyProtection="1">
      <alignment horizontal="center"/>
      <protection/>
    </xf>
    <xf numFmtId="171" fontId="0" fillId="0" borderId="0" xfId="63" applyNumberFormat="1" applyFont="1" applyAlignment="1">
      <alignment/>
    </xf>
    <xf numFmtId="171" fontId="0" fillId="0" borderId="0" xfId="63" applyNumberFormat="1" applyFont="1" applyBorder="1" applyAlignment="1">
      <alignment horizontal="center" vertical="justify"/>
    </xf>
    <xf numFmtId="0" fontId="1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vertical="justify" wrapText="1"/>
    </xf>
    <xf numFmtId="0" fontId="0" fillId="0" borderId="0" xfId="0" applyFont="1" applyAlignment="1">
      <alignment wrapText="1"/>
    </xf>
    <xf numFmtId="0" fontId="0" fillId="0" borderId="12" xfId="0" applyNumberFormat="1" applyFont="1" applyBorder="1" applyAlignment="1">
      <alignment horizontal="center"/>
    </xf>
    <xf numFmtId="2" fontId="0" fillId="0" borderId="0" xfId="0" applyNumberFormat="1" applyFont="1" applyBorder="1" applyAlignment="1" applyProtection="1">
      <alignment wrapText="1"/>
      <protection/>
    </xf>
    <xf numFmtId="2" fontId="0" fillId="0" borderId="0" xfId="0" applyNumberFormat="1" applyFont="1" applyBorder="1" applyAlignment="1">
      <alignment wrapText="1"/>
    </xf>
    <xf numFmtId="2" fontId="1" fillId="0" borderId="0" xfId="0" applyNumberFormat="1" applyFont="1" applyBorder="1" applyAlignment="1">
      <alignment horizontal="right" wrapText="1"/>
    </xf>
    <xf numFmtId="2" fontId="0" fillId="0" borderId="12" xfId="0" applyNumberFormat="1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170" fontId="1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171" fontId="0" fillId="0" borderId="0" xfId="63" applyNumberFormat="1" applyFont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63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2" fontId="0" fillId="0" borderId="0" xfId="5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50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0" xfId="50" applyNumberFormat="1" applyFont="1" applyFill="1" applyBorder="1" applyAlignment="1">
      <alignment horizontal="right" vertical="center" wrapText="1"/>
      <protection/>
    </xf>
    <xf numFmtId="170" fontId="0" fillId="0" borderId="0" xfId="63" applyNumberFormat="1" applyFont="1" applyFill="1" applyBorder="1" applyAlignment="1">
      <alignment horizontal="right" vertical="center" wrapText="1"/>
    </xf>
    <xf numFmtId="170" fontId="0" fillId="0" borderId="0" xfId="50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 vertical="center"/>
    </xf>
    <xf numFmtId="170" fontId="0" fillId="0" borderId="12" xfId="0" applyNumberFormat="1" applyFont="1" applyBorder="1" applyAlignment="1">
      <alignment vertical="center"/>
    </xf>
    <xf numFmtId="0" fontId="9" fillId="0" borderId="0" xfId="0" applyFont="1" applyFill="1" applyAlignment="1">
      <alignment vertical="center"/>
    </xf>
    <xf numFmtId="3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right" wrapText="1"/>
    </xf>
    <xf numFmtId="43" fontId="0" fillId="0" borderId="0" xfId="0" applyNumberFormat="1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0" xfId="0" applyFont="1" applyFill="1" applyBorder="1" applyAlignment="1">
      <alignment horizontal="center"/>
    </xf>
    <xf numFmtId="10" fontId="11" fillId="0" borderId="14" xfId="0" applyNumberFormat="1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2" fontId="1" fillId="0" borderId="16" xfId="0" applyNumberFormat="1" applyFont="1" applyBorder="1" applyAlignment="1">
      <alignment horizontal="center" wrapText="1"/>
    </xf>
    <xf numFmtId="170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 wrapText="1"/>
    </xf>
    <xf numFmtId="170" fontId="1" fillId="0" borderId="17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4" xfId="0" applyFont="1" applyBorder="1" applyAlignment="1">
      <alignment/>
    </xf>
    <xf numFmtId="170" fontId="1" fillId="0" borderId="18" xfId="0" applyNumberFormat="1" applyFont="1" applyBorder="1" applyAlignment="1" applyProtection="1">
      <alignment horizontal="center" vertical="center"/>
      <protection/>
    </xf>
    <xf numFmtId="170" fontId="1" fillId="0" borderId="19" xfId="0" applyNumberFormat="1" applyFont="1" applyBorder="1" applyAlignment="1" applyProtection="1">
      <alignment horizontal="center" vertical="center"/>
      <protection/>
    </xf>
    <xf numFmtId="9" fontId="0" fillId="0" borderId="12" xfId="52" applyFont="1" applyFill="1" applyBorder="1" applyAlignment="1" applyProtection="1">
      <alignment horizontal="center"/>
      <protection/>
    </xf>
    <xf numFmtId="10" fontId="1" fillId="0" borderId="12" xfId="52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19" xfId="0" applyFont="1" applyBorder="1" applyAlignment="1">
      <alignment/>
    </xf>
    <xf numFmtId="0" fontId="11" fillId="0" borderId="14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70" fontId="0" fillId="0" borderId="12" xfId="0" applyNumberFormat="1" applyFont="1" applyBorder="1" applyAlignment="1">
      <alignment/>
    </xf>
    <xf numFmtId="170" fontId="0" fillId="0" borderId="17" xfId="0" applyNumberFormat="1" applyFont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71" fontId="0" fillId="0" borderId="0" xfId="63" applyNumberFormat="1" applyFont="1" applyBorder="1" applyAlignment="1">
      <alignment/>
    </xf>
    <xf numFmtId="170" fontId="1" fillId="0" borderId="12" xfId="0" applyNumberFormat="1" applyFont="1" applyBorder="1" applyAlignment="1">
      <alignment/>
    </xf>
    <xf numFmtId="2" fontId="0" fillId="0" borderId="14" xfId="0" applyNumberFormat="1" applyFont="1" applyFill="1" applyBorder="1" applyAlignment="1">
      <alignment horizontal="right" vertical="center"/>
    </xf>
    <xf numFmtId="170" fontId="1" fillId="0" borderId="14" xfId="0" applyNumberFormat="1" applyFont="1" applyFill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5" fillId="0" borderId="12" xfId="0" applyFont="1" applyBorder="1" applyAlignment="1">
      <alignment wrapText="1"/>
    </xf>
    <xf numFmtId="0" fontId="5" fillId="0" borderId="16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171" fontId="5" fillId="0" borderId="12" xfId="63" applyNumberFormat="1" applyFont="1" applyBorder="1" applyAlignment="1">
      <alignment horizontal="center"/>
    </xf>
    <xf numFmtId="170" fontId="5" fillId="0" borderId="12" xfId="0" applyNumberFormat="1" applyFont="1" applyBorder="1" applyAlignment="1">
      <alignment horizontal="center"/>
    </xf>
    <xf numFmtId="170" fontId="5" fillId="0" borderId="12" xfId="0" applyNumberFormat="1" applyFont="1" applyFill="1" applyBorder="1" applyAlignment="1">
      <alignment horizontal="center" vertical="center" wrapText="1"/>
    </xf>
    <xf numFmtId="170" fontId="5" fillId="0" borderId="12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/>
    </xf>
    <xf numFmtId="14" fontId="5" fillId="0" borderId="14" xfId="0" applyNumberFormat="1" applyFont="1" applyFill="1" applyBorder="1" applyAlignment="1">
      <alignment horizontal="center"/>
    </xf>
    <xf numFmtId="10" fontId="5" fillId="0" borderId="1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10" fontId="1" fillId="0" borderId="12" xfId="52" applyNumberFormat="1" applyFont="1" applyBorder="1" applyAlignment="1">
      <alignment horizontal="center"/>
    </xf>
    <xf numFmtId="4" fontId="0" fillId="0" borderId="0" xfId="50" applyNumberFormat="1" applyFont="1" applyFill="1" applyBorder="1" applyAlignment="1">
      <alignment horizontal="right" vertical="center" wrapText="1"/>
      <protection/>
    </xf>
    <xf numFmtId="0" fontId="1" fillId="0" borderId="12" xfId="0" applyFont="1" applyBorder="1" applyAlignment="1">
      <alignment horizontal="left" wrapText="1"/>
    </xf>
    <xf numFmtId="170" fontId="0" fillId="33" borderId="13" xfId="0" applyNumberFormat="1" applyFont="1" applyFill="1" applyBorder="1" applyAlignment="1">
      <alignment vertical="center"/>
    </xf>
    <xf numFmtId="170" fontId="0" fillId="33" borderId="14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center" wrapText="1"/>
    </xf>
    <xf numFmtId="0" fontId="1" fillId="33" borderId="13" xfId="0" applyFont="1" applyFill="1" applyBorder="1" applyAlignment="1">
      <alignment horizontal="left" wrapText="1"/>
    </xf>
    <xf numFmtId="44" fontId="0" fillId="0" borderId="0" xfId="0" applyNumberFormat="1" applyFont="1" applyBorder="1" applyAlignment="1">
      <alignment/>
    </xf>
    <xf numFmtId="170" fontId="0" fillId="0" borderId="12" xfId="0" applyNumberFormat="1" applyFont="1" applyFill="1" applyBorder="1" applyAlignment="1">
      <alignment/>
    </xf>
    <xf numFmtId="177" fontId="0" fillId="0" borderId="17" xfId="47" applyFont="1" applyBorder="1" applyAlignment="1">
      <alignment horizontal="right"/>
    </xf>
    <xf numFmtId="177" fontId="0" fillId="0" borderId="12" xfId="47" applyFont="1" applyBorder="1" applyAlignment="1">
      <alignment horizontal="right"/>
    </xf>
    <xf numFmtId="14" fontId="11" fillId="0" borderId="14" xfId="0" applyNumberFormat="1" applyFont="1" applyBorder="1" applyAlignment="1">
      <alignment horizontal="center"/>
    </xf>
    <xf numFmtId="2" fontId="0" fillId="0" borderId="12" xfId="0" applyNumberFormat="1" applyFont="1" applyBorder="1" applyAlignment="1" applyProtection="1">
      <alignment horizontal="right"/>
      <protection/>
    </xf>
    <xf numFmtId="49" fontId="0" fillId="0" borderId="18" xfId="0" applyNumberFormat="1" applyBorder="1" applyAlignment="1">
      <alignment horizontal="center" wrapText="1"/>
    </xf>
    <xf numFmtId="0" fontId="0" fillId="0" borderId="20" xfId="0" applyFont="1" applyFill="1" applyBorder="1" applyAlignment="1">
      <alignment horizontal="right"/>
    </xf>
    <xf numFmtId="0" fontId="0" fillId="0" borderId="11" xfId="0" applyBorder="1" applyAlignment="1">
      <alignment horizont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right" vertical="center"/>
    </xf>
    <xf numFmtId="170" fontId="1" fillId="0" borderId="21" xfId="0" applyNumberFormat="1" applyFont="1" applyFill="1" applyBorder="1" applyAlignment="1">
      <alignment/>
    </xf>
    <xf numFmtId="170" fontId="0" fillId="0" borderId="16" xfId="0" applyNumberFormat="1" applyFont="1" applyBorder="1" applyAlignment="1">
      <alignment vertical="center"/>
    </xf>
    <xf numFmtId="170" fontId="1" fillId="0" borderId="16" xfId="0" applyNumberFormat="1" applyFont="1" applyBorder="1" applyAlignment="1">
      <alignment/>
    </xf>
    <xf numFmtId="0" fontId="0" fillId="0" borderId="24" xfId="0" applyFont="1" applyFill="1" applyBorder="1" applyAlignment="1">
      <alignment horizontal="right"/>
    </xf>
    <xf numFmtId="0" fontId="0" fillId="0" borderId="25" xfId="0" applyBorder="1" applyAlignment="1">
      <alignment horizontal="center" wrapText="1"/>
    </xf>
    <xf numFmtId="0" fontId="0" fillId="0" borderId="25" xfId="0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right" vertical="center"/>
    </xf>
    <xf numFmtId="170" fontId="1" fillId="0" borderId="25" xfId="0" applyNumberFormat="1" applyFont="1" applyFill="1" applyBorder="1" applyAlignment="1">
      <alignment/>
    </xf>
    <xf numFmtId="170" fontId="0" fillId="0" borderId="25" xfId="0" applyNumberFormat="1" applyFont="1" applyBorder="1" applyAlignment="1">
      <alignment vertical="center"/>
    </xf>
    <xf numFmtId="170" fontId="1" fillId="0" borderId="26" xfId="0" applyNumberFormat="1" applyFont="1" applyBorder="1" applyAlignment="1">
      <alignment/>
    </xf>
    <xf numFmtId="0" fontId="1" fillId="0" borderId="25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170" fontId="1" fillId="0" borderId="20" xfId="0" applyNumberFormat="1" applyFont="1" applyBorder="1" applyAlignment="1" applyProtection="1">
      <alignment horizontal="center" vertical="center"/>
      <protection/>
    </xf>
    <xf numFmtId="170" fontId="1" fillId="0" borderId="21" xfId="0" applyNumberFormat="1" applyFont="1" applyBorder="1" applyAlignment="1" applyProtection="1">
      <alignment horizontal="center" vertical="center"/>
      <protection/>
    </xf>
    <xf numFmtId="2" fontId="1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170" fontId="1" fillId="0" borderId="20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Caragua1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114300</xdr:rowOff>
    </xdr:from>
    <xdr:to>
      <xdr:col>1</xdr:col>
      <xdr:colOff>685800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4300"/>
          <a:ext cx="1009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3695700</xdr:colOff>
      <xdr:row>54</xdr:row>
      <xdr:rowOff>0</xdr:rowOff>
    </xdr:from>
    <xdr:to>
      <xdr:col>5</xdr:col>
      <xdr:colOff>0</xdr:colOff>
      <xdr:row>56</xdr:row>
      <xdr:rowOff>304800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5143500" y="16116300"/>
          <a:ext cx="304800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Aleksander Chaves dos Santos  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Secretário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 de Obras e Serviços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114300</xdr:rowOff>
    </xdr:from>
    <xdr:to>
      <xdr:col>1</xdr:col>
      <xdr:colOff>571500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1715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609600</xdr:colOff>
      <xdr:row>26</xdr:row>
      <xdr:rowOff>161925</xdr:rowOff>
    </xdr:from>
    <xdr:to>
      <xdr:col>8</xdr:col>
      <xdr:colOff>171450</xdr:colOff>
      <xdr:row>31</xdr:row>
      <xdr:rowOff>47625</xdr:rowOff>
    </xdr:to>
    <xdr:sp>
      <xdr:nvSpPr>
        <xdr:cNvPr id="2" name="CaixaDeTexto 5"/>
        <xdr:cNvSpPr txBox="1">
          <a:spLocks noChangeArrowheads="1"/>
        </xdr:cNvSpPr>
      </xdr:nvSpPr>
      <xdr:spPr>
        <a:xfrm>
          <a:off x="6391275" y="6581775"/>
          <a:ext cx="32575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Aleksander Chaves dos Santos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Secretário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 de Obras e Serviços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view="pageBreakPreview" zoomScale="70" zoomScaleNormal="80" zoomScaleSheetLayoutView="70" zoomScalePageLayoutView="0" workbookViewId="0" topLeftCell="A34">
      <selection activeCell="C9" sqref="C9:E9"/>
    </sheetView>
  </sheetViews>
  <sheetFormatPr defaultColWidth="8.8515625" defaultRowHeight="12.75"/>
  <cols>
    <col min="1" max="1" width="8.28125" style="5" customWidth="1"/>
    <col min="2" max="2" width="13.421875" style="5" customWidth="1"/>
    <col min="3" max="3" width="78.8515625" style="24" customWidth="1"/>
    <col min="4" max="4" width="9.00390625" style="5" customWidth="1"/>
    <col min="5" max="5" width="13.28125" style="20" customWidth="1"/>
    <col min="6" max="6" width="15.421875" style="2" customWidth="1"/>
    <col min="7" max="7" width="15.421875" style="2" hidden="1" customWidth="1"/>
    <col min="8" max="8" width="22.140625" style="39" customWidth="1"/>
    <col min="9" max="9" width="12.57421875" style="39" customWidth="1"/>
    <col min="10" max="10" width="14.28125" style="39" hidden="1" customWidth="1"/>
    <col min="11" max="11" width="15.28125" style="39" customWidth="1"/>
    <col min="12" max="12" width="18.140625" style="39" customWidth="1"/>
    <col min="13" max="16384" width="8.8515625" style="39" customWidth="1"/>
  </cols>
  <sheetData>
    <row r="1" spans="1:7" s="32" customFormat="1" ht="20.25">
      <c r="A1" s="16"/>
      <c r="B1" s="16"/>
      <c r="C1" s="157" t="s">
        <v>4</v>
      </c>
      <c r="D1" s="157"/>
      <c r="E1" s="157"/>
      <c r="F1" s="157"/>
      <c r="G1" s="157"/>
    </row>
    <row r="2" spans="1:7" s="12" customFormat="1" ht="20.25">
      <c r="A2" s="16"/>
      <c r="B2" s="16"/>
      <c r="C2" s="157" t="s">
        <v>5</v>
      </c>
      <c r="D2" s="157"/>
      <c r="E2" s="157"/>
      <c r="F2" s="157"/>
      <c r="G2" s="157"/>
    </row>
    <row r="3" spans="1:7" s="33" customFormat="1" ht="12.75">
      <c r="A3" s="17"/>
      <c r="B3" s="17"/>
      <c r="C3" s="158"/>
      <c r="D3" s="158"/>
      <c r="E3" s="158"/>
      <c r="F3" s="158"/>
      <c r="G3" s="158"/>
    </row>
    <row r="4" spans="1:7" s="33" customFormat="1" ht="18">
      <c r="A4" s="18"/>
      <c r="B4" s="18"/>
      <c r="C4" s="159" t="s">
        <v>31</v>
      </c>
      <c r="D4" s="159"/>
      <c r="E4" s="159"/>
      <c r="F4" s="159"/>
      <c r="G4" s="159"/>
    </row>
    <row r="5" spans="1:7" s="33" customFormat="1" ht="12.75">
      <c r="A5" s="18"/>
      <c r="B5" s="18"/>
      <c r="C5" s="160"/>
      <c r="D5" s="160"/>
      <c r="E5" s="160"/>
      <c r="F5" s="160"/>
      <c r="G5" s="160"/>
    </row>
    <row r="6" spans="1:7" s="38" customFormat="1" ht="12.75">
      <c r="A6" s="34"/>
      <c r="B6" s="34"/>
      <c r="C6" s="35"/>
      <c r="D6" s="34"/>
      <c r="E6" s="36"/>
      <c r="F6" s="37"/>
      <c r="G6" s="37"/>
    </row>
    <row r="7" spans="1:7" ht="9" customHeight="1">
      <c r="A7" s="60"/>
      <c r="B7" s="60"/>
      <c r="C7" s="60"/>
      <c r="D7" s="60"/>
      <c r="E7" s="60"/>
      <c r="F7" s="61"/>
      <c r="G7" s="60"/>
    </row>
    <row r="8" spans="1:8" ht="24.75" customHeight="1">
      <c r="A8" s="168" t="s">
        <v>21</v>
      </c>
      <c r="B8" s="168"/>
      <c r="C8" s="161" t="s">
        <v>32</v>
      </c>
      <c r="D8" s="162"/>
      <c r="E8" s="163"/>
      <c r="F8" s="118" t="s">
        <v>19</v>
      </c>
      <c r="G8" s="119"/>
      <c r="H8" s="120">
        <v>42492</v>
      </c>
    </row>
    <row r="9" spans="1:8" ht="24.75" customHeight="1">
      <c r="A9" s="168" t="s">
        <v>20</v>
      </c>
      <c r="B9" s="168"/>
      <c r="C9" s="161" t="s">
        <v>48</v>
      </c>
      <c r="D9" s="162"/>
      <c r="E9" s="163"/>
      <c r="F9" s="169" t="s">
        <v>17</v>
      </c>
      <c r="G9" s="170"/>
      <c r="H9" s="121">
        <v>0.23</v>
      </c>
    </row>
    <row r="10" spans="1:8" ht="24.75" customHeight="1">
      <c r="A10" s="164" t="s">
        <v>27</v>
      </c>
      <c r="B10" s="164"/>
      <c r="C10" s="165" t="s">
        <v>49</v>
      </c>
      <c r="D10" s="166"/>
      <c r="E10" s="167"/>
      <c r="F10" s="122"/>
      <c r="G10" s="122"/>
      <c r="H10" s="123"/>
    </row>
    <row r="11" spans="1:8" s="51" customFormat="1" ht="24.75" customHeight="1">
      <c r="A11" s="112" t="s">
        <v>0</v>
      </c>
      <c r="B11" s="95" t="s">
        <v>47</v>
      </c>
      <c r="C11" s="111" t="s">
        <v>13</v>
      </c>
      <c r="D11" s="113" t="s">
        <v>2</v>
      </c>
      <c r="E11" s="114" t="s">
        <v>15</v>
      </c>
      <c r="F11" s="115" t="s">
        <v>3</v>
      </c>
      <c r="G11" s="116" t="s">
        <v>18</v>
      </c>
      <c r="H11" s="117" t="s">
        <v>16</v>
      </c>
    </row>
    <row r="12" spans="1:8" ht="24.75" customHeight="1">
      <c r="A12" s="6"/>
      <c r="B12" s="7"/>
      <c r="C12" s="23"/>
      <c r="D12" s="7"/>
      <c r="E12" s="21"/>
      <c r="H12" s="2"/>
    </row>
    <row r="13" spans="1:8" s="51" customFormat="1" ht="24.75" customHeight="1">
      <c r="A13" s="110" t="s">
        <v>24</v>
      </c>
      <c r="B13" s="132"/>
      <c r="C13" s="133" t="s">
        <v>50</v>
      </c>
      <c r="D13" s="130"/>
      <c r="E13" s="131"/>
      <c r="F13" s="128"/>
      <c r="G13" s="128"/>
      <c r="H13" s="129"/>
    </row>
    <row r="14" spans="1:8" s="51" customFormat="1" ht="24.75" customHeight="1">
      <c r="A14" s="109" t="s">
        <v>1</v>
      </c>
      <c r="B14" s="103">
        <v>20312</v>
      </c>
      <c r="C14" s="102" t="s">
        <v>51</v>
      </c>
      <c r="D14" s="98" t="s">
        <v>25</v>
      </c>
      <c r="E14" s="139">
        <v>7.26</v>
      </c>
      <c r="F14" s="135">
        <f>G14+(G14*H$9)</f>
        <v>44.2308</v>
      </c>
      <c r="G14" s="136">
        <v>35.96</v>
      </c>
      <c r="H14" s="100">
        <f>E14*F14</f>
        <v>321.115608</v>
      </c>
    </row>
    <row r="15" spans="1:10" s="51" customFormat="1" ht="24.75" customHeight="1">
      <c r="A15" s="109"/>
      <c r="B15" s="108"/>
      <c r="C15" s="96"/>
      <c r="D15" s="94"/>
      <c r="E15" s="106"/>
      <c r="F15" s="107" t="s">
        <v>28</v>
      </c>
      <c r="G15" s="52"/>
      <c r="H15" s="105">
        <f>SUM(H14:H14)</f>
        <v>321.115608</v>
      </c>
      <c r="I15" s="53"/>
      <c r="J15" s="59"/>
    </row>
    <row r="16" spans="1:8" s="51" customFormat="1" ht="24.75" customHeight="1">
      <c r="A16" s="110" t="s">
        <v>39</v>
      </c>
      <c r="B16" s="132"/>
      <c r="C16" s="133" t="s">
        <v>52</v>
      </c>
      <c r="D16" s="130"/>
      <c r="E16" s="131"/>
      <c r="F16" s="128"/>
      <c r="G16" s="128"/>
      <c r="H16" s="129"/>
    </row>
    <row r="17" spans="1:8" s="51" customFormat="1" ht="24.75" customHeight="1">
      <c r="A17" s="109" t="s">
        <v>40</v>
      </c>
      <c r="B17" s="140">
        <v>30204</v>
      </c>
      <c r="C17" s="102" t="s">
        <v>53</v>
      </c>
      <c r="D17" s="98" t="s">
        <v>54</v>
      </c>
      <c r="E17" s="139">
        <v>1.6</v>
      </c>
      <c r="F17" s="135">
        <f aca="true" t="shared" si="0" ref="F17:F23">G17+(G17*H$9)</f>
        <v>50.922</v>
      </c>
      <c r="G17" s="136" t="s">
        <v>67</v>
      </c>
      <c r="H17" s="100">
        <f aca="true" t="shared" si="1" ref="H17:H23">E17*F17</f>
        <v>81.4752</v>
      </c>
    </row>
    <row r="18" spans="1:8" s="51" customFormat="1" ht="24.75" customHeight="1">
      <c r="A18" s="109" t="s">
        <v>42</v>
      </c>
      <c r="B18" s="140">
        <v>40806</v>
      </c>
      <c r="C18" s="101" t="s">
        <v>55</v>
      </c>
      <c r="D18" s="98" t="s">
        <v>41</v>
      </c>
      <c r="E18" s="139">
        <v>10.4</v>
      </c>
      <c r="F18" s="135">
        <f t="shared" si="0"/>
        <v>8.4501</v>
      </c>
      <c r="G18" s="137" t="s">
        <v>68</v>
      </c>
      <c r="H18" s="99">
        <f t="shared" si="1"/>
        <v>87.88104000000001</v>
      </c>
    </row>
    <row r="19" spans="1:8" s="53" customFormat="1" ht="24.75" customHeight="1">
      <c r="A19" s="109" t="s">
        <v>43</v>
      </c>
      <c r="B19" s="103">
        <v>40802</v>
      </c>
      <c r="C19" s="101" t="s">
        <v>56</v>
      </c>
      <c r="D19" s="97" t="s">
        <v>57</v>
      </c>
      <c r="E19" s="139">
        <v>2</v>
      </c>
      <c r="F19" s="135">
        <f t="shared" si="0"/>
        <v>13.677599999999998</v>
      </c>
      <c r="G19" s="137" t="s">
        <v>69</v>
      </c>
      <c r="H19" s="99">
        <f t="shared" si="1"/>
        <v>27.355199999999996</v>
      </c>
    </row>
    <row r="20" spans="1:8" s="53" customFormat="1" ht="24.75" customHeight="1">
      <c r="A20" s="109" t="s">
        <v>44</v>
      </c>
      <c r="B20" s="103">
        <v>30402</v>
      </c>
      <c r="C20" s="101" t="s">
        <v>58</v>
      </c>
      <c r="D20" s="97" t="s">
        <v>25</v>
      </c>
      <c r="E20" s="139">
        <v>27.78</v>
      </c>
      <c r="F20" s="135">
        <f t="shared" si="0"/>
        <v>7.6383</v>
      </c>
      <c r="G20" s="137" t="s">
        <v>70</v>
      </c>
      <c r="H20" s="99">
        <f t="shared" si="1"/>
        <v>212.19197400000002</v>
      </c>
    </row>
    <row r="21" spans="1:8" s="53" customFormat="1" ht="24.75" customHeight="1">
      <c r="A21" s="109" t="s">
        <v>45</v>
      </c>
      <c r="B21" s="103">
        <v>30304</v>
      </c>
      <c r="C21" s="101" t="s">
        <v>59</v>
      </c>
      <c r="D21" s="97" t="s">
        <v>25</v>
      </c>
      <c r="E21" s="139">
        <v>27.78</v>
      </c>
      <c r="F21" s="135">
        <f t="shared" si="0"/>
        <v>3.8253</v>
      </c>
      <c r="G21" s="137" t="s">
        <v>71</v>
      </c>
      <c r="H21" s="99">
        <f t="shared" si="1"/>
        <v>106.266834</v>
      </c>
    </row>
    <row r="22" spans="1:8" s="53" customFormat="1" ht="24.75" customHeight="1">
      <c r="A22" s="109" t="s">
        <v>46</v>
      </c>
      <c r="B22" s="140">
        <v>41102</v>
      </c>
      <c r="C22" s="101" t="s">
        <v>60</v>
      </c>
      <c r="D22" s="97" t="s">
        <v>57</v>
      </c>
      <c r="E22" s="139">
        <v>1</v>
      </c>
      <c r="F22" s="135">
        <f t="shared" si="0"/>
        <v>28.4745</v>
      </c>
      <c r="G22" s="137" t="s">
        <v>72</v>
      </c>
      <c r="H22" s="99">
        <f t="shared" si="1"/>
        <v>28.4745</v>
      </c>
    </row>
    <row r="23" spans="1:8" s="53" customFormat="1" ht="24.75" customHeight="1">
      <c r="A23" s="109" t="s">
        <v>46</v>
      </c>
      <c r="B23" s="140">
        <v>41108</v>
      </c>
      <c r="C23" s="101" t="s">
        <v>61</v>
      </c>
      <c r="D23" s="97" t="s">
        <v>57</v>
      </c>
      <c r="E23" s="139">
        <v>3</v>
      </c>
      <c r="F23" s="135">
        <f t="shared" si="0"/>
        <v>36.1866</v>
      </c>
      <c r="G23" s="137" t="s">
        <v>73</v>
      </c>
      <c r="H23" s="99">
        <f t="shared" si="1"/>
        <v>108.5598</v>
      </c>
    </row>
    <row r="24" spans="1:10" s="51" customFormat="1" ht="24.75" customHeight="1">
      <c r="A24" s="109"/>
      <c r="B24" s="108"/>
      <c r="C24" s="96"/>
      <c r="D24" s="94"/>
      <c r="E24" s="106"/>
      <c r="F24" s="107" t="s">
        <v>28</v>
      </c>
      <c r="G24" s="52"/>
      <c r="H24" s="105">
        <f>SUM(H17:H23)</f>
        <v>652.204548</v>
      </c>
      <c r="I24" s="53"/>
      <c r="J24" s="59"/>
    </row>
    <row r="25" spans="1:8" s="51" customFormat="1" ht="24.75" customHeight="1">
      <c r="A25" s="110" t="s">
        <v>62</v>
      </c>
      <c r="B25" s="132"/>
      <c r="C25" s="133" t="s">
        <v>63</v>
      </c>
      <c r="D25" s="130"/>
      <c r="E25" s="131"/>
      <c r="F25" s="128"/>
      <c r="G25" s="128"/>
      <c r="H25" s="129"/>
    </row>
    <row r="26" spans="1:8" s="51" customFormat="1" ht="24.75" customHeight="1">
      <c r="A26" s="109" t="s">
        <v>76</v>
      </c>
      <c r="B26" s="140">
        <v>141011</v>
      </c>
      <c r="C26" s="102" t="s">
        <v>64</v>
      </c>
      <c r="D26" s="98" t="s">
        <v>25</v>
      </c>
      <c r="E26" s="139">
        <v>19</v>
      </c>
      <c r="F26" s="135">
        <f>G26+(G26*H$9)</f>
        <v>53.78789999999999</v>
      </c>
      <c r="G26" s="136" t="s">
        <v>74</v>
      </c>
      <c r="H26" s="100">
        <f>E26*F26</f>
        <v>1021.9700999999999</v>
      </c>
    </row>
    <row r="27" spans="1:8" s="51" customFormat="1" ht="24.75" customHeight="1">
      <c r="A27" s="109" t="s">
        <v>77</v>
      </c>
      <c r="B27" s="140">
        <v>142001</v>
      </c>
      <c r="C27" s="101" t="s">
        <v>65</v>
      </c>
      <c r="D27" s="98" t="s">
        <v>66</v>
      </c>
      <c r="E27" s="139">
        <v>0.45</v>
      </c>
      <c r="F27" s="135">
        <f>G27+(G27*H$9)</f>
        <v>1122.8301000000001</v>
      </c>
      <c r="G27" s="137" t="s">
        <v>75</v>
      </c>
      <c r="H27" s="99">
        <f>E27*F27</f>
        <v>505.27354500000007</v>
      </c>
    </row>
    <row r="28" spans="1:10" s="51" customFormat="1" ht="24.75" customHeight="1">
      <c r="A28" s="109"/>
      <c r="B28" s="108"/>
      <c r="C28" s="96"/>
      <c r="D28" s="94"/>
      <c r="E28" s="106"/>
      <c r="F28" s="107" t="s">
        <v>28</v>
      </c>
      <c r="G28" s="52"/>
      <c r="H28" s="105">
        <f>SUM(H26:H27)</f>
        <v>1527.243645</v>
      </c>
      <c r="I28" s="53"/>
      <c r="J28" s="59"/>
    </row>
    <row r="29" spans="1:8" s="51" customFormat="1" ht="24.75" customHeight="1">
      <c r="A29" s="110" t="s">
        <v>78</v>
      </c>
      <c r="B29" s="132"/>
      <c r="C29" s="133" t="s">
        <v>81</v>
      </c>
      <c r="D29" s="130"/>
      <c r="E29" s="131"/>
      <c r="F29" s="128"/>
      <c r="G29" s="128"/>
      <c r="H29" s="129"/>
    </row>
    <row r="30" spans="1:8" s="51" customFormat="1" ht="24.75" customHeight="1">
      <c r="A30" s="109" t="s">
        <v>79</v>
      </c>
      <c r="B30" s="140">
        <v>170202</v>
      </c>
      <c r="C30" s="102" t="s">
        <v>82</v>
      </c>
      <c r="D30" s="98" t="s">
        <v>25</v>
      </c>
      <c r="E30" s="139">
        <v>243.55</v>
      </c>
      <c r="F30" s="135">
        <f>G30+(G30*H$9)</f>
        <v>4.7355</v>
      </c>
      <c r="G30" s="136" t="s">
        <v>84</v>
      </c>
      <c r="H30" s="100">
        <f>E30*F30</f>
        <v>1153.331025</v>
      </c>
    </row>
    <row r="31" spans="1:8" s="51" customFormat="1" ht="24.75" customHeight="1">
      <c r="A31" s="109" t="s">
        <v>80</v>
      </c>
      <c r="B31" s="140">
        <v>170212</v>
      </c>
      <c r="C31" s="101" t="s">
        <v>83</v>
      </c>
      <c r="D31" s="98" t="s">
        <v>25</v>
      </c>
      <c r="E31" s="139">
        <v>243.55</v>
      </c>
      <c r="F31" s="135">
        <f>G31+(G31*H$9)</f>
        <v>13.9851</v>
      </c>
      <c r="G31" s="137" t="s">
        <v>85</v>
      </c>
      <c r="H31" s="99">
        <f>E31*F31</f>
        <v>3406.071105</v>
      </c>
    </row>
    <row r="32" spans="1:10" s="51" customFormat="1" ht="24.75" customHeight="1">
      <c r="A32" s="109"/>
      <c r="B32" s="108"/>
      <c r="C32" s="96"/>
      <c r="D32" s="94"/>
      <c r="E32" s="106"/>
      <c r="F32" s="107" t="s">
        <v>28</v>
      </c>
      <c r="G32" s="52"/>
      <c r="H32" s="105">
        <f>SUM(H30:H31)</f>
        <v>4559.40213</v>
      </c>
      <c r="I32" s="53"/>
      <c r="J32" s="59"/>
    </row>
    <row r="33" spans="1:8" s="51" customFormat="1" ht="24.75" customHeight="1">
      <c r="A33" s="110" t="s">
        <v>86</v>
      </c>
      <c r="B33" s="132"/>
      <c r="C33" s="133" t="s">
        <v>88</v>
      </c>
      <c r="D33" s="130"/>
      <c r="E33" s="131"/>
      <c r="F33" s="128"/>
      <c r="G33" s="128"/>
      <c r="H33" s="129"/>
    </row>
    <row r="34" spans="1:8" s="51" customFormat="1" ht="24.75" customHeight="1">
      <c r="A34" s="109" t="s">
        <v>87</v>
      </c>
      <c r="B34" s="140">
        <v>170104</v>
      </c>
      <c r="C34" s="101" t="s">
        <v>89</v>
      </c>
      <c r="D34" s="98" t="s">
        <v>90</v>
      </c>
      <c r="E34" s="139">
        <v>6.6</v>
      </c>
      <c r="F34" s="135">
        <f>G34+(G34*H$9)</f>
        <v>477.96569999999997</v>
      </c>
      <c r="G34" s="137">
        <v>388.59</v>
      </c>
      <c r="H34" s="99">
        <f>E34*F34</f>
        <v>3154.5736199999997</v>
      </c>
    </row>
    <row r="35" spans="1:10" s="51" customFormat="1" ht="24.75" customHeight="1">
      <c r="A35" s="109"/>
      <c r="B35" s="108"/>
      <c r="C35" s="96"/>
      <c r="D35" s="94"/>
      <c r="E35" s="106"/>
      <c r="F35" s="107" t="s">
        <v>28</v>
      </c>
      <c r="G35" s="52"/>
      <c r="H35" s="105">
        <f>SUM(H34:H34)</f>
        <v>3154.5736199999997</v>
      </c>
      <c r="I35" s="53"/>
      <c r="J35" s="59"/>
    </row>
    <row r="36" spans="1:8" s="51" customFormat="1" ht="24.75" customHeight="1">
      <c r="A36" s="110" t="s">
        <v>91</v>
      </c>
      <c r="B36" s="132"/>
      <c r="C36" s="133" t="s">
        <v>92</v>
      </c>
      <c r="D36" s="130"/>
      <c r="E36" s="131"/>
      <c r="F36" s="128"/>
      <c r="G36" s="128"/>
      <c r="H36" s="129"/>
    </row>
    <row r="37" spans="1:8" s="51" customFormat="1" ht="24.75" customHeight="1">
      <c r="A37" s="109" t="s">
        <v>93</v>
      </c>
      <c r="B37" s="140">
        <v>230905</v>
      </c>
      <c r="C37" s="102" t="s">
        <v>96</v>
      </c>
      <c r="D37" s="98" t="s">
        <v>57</v>
      </c>
      <c r="E37" s="139">
        <v>4</v>
      </c>
      <c r="F37" s="135">
        <f>G37+(G37*H$9)</f>
        <v>350.3286</v>
      </c>
      <c r="G37" s="136" t="s">
        <v>99</v>
      </c>
      <c r="H37" s="100">
        <f>E37*F37</f>
        <v>1401.3144</v>
      </c>
    </row>
    <row r="38" spans="1:8" s="51" customFormat="1" ht="24.75" customHeight="1">
      <c r="A38" s="109" t="s">
        <v>94</v>
      </c>
      <c r="B38" s="140">
        <v>282078</v>
      </c>
      <c r="C38" s="101" t="s">
        <v>97</v>
      </c>
      <c r="D38" s="98" t="s">
        <v>57</v>
      </c>
      <c r="E38" s="139">
        <v>4</v>
      </c>
      <c r="F38" s="135">
        <f>G38+(G38*H$9)</f>
        <v>210.453</v>
      </c>
      <c r="G38" s="137" t="s">
        <v>100</v>
      </c>
      <c r="H38" s="99">
        <f>E38*F38</f>
        <v>841.812</v>
      </c>
    </row>
    <row r="39" spans="1:8" s="53" customFormat="1" ht="24.75" customHeight="1">
      <c r="A39" s="109" t="s">
        <v>95</v>
      </c>
      <c r="B39" s="103">
        <v>232012</v>
      </c>
      <c r="C39" s="101" t="s">
        <v>98</v>
      </c>
      <c r="D39" s="97" t="s">
        <v>26</v>
      </c>
      <c r="E39" s="139">
        <v>27.2</v>
      </c>
      <c r="F39" s="135">
        <f>G39+(G39*H$9)</f>
        <v>4.3788</v>
      </c>
      <c r="G39" s="137" t="s">
        <v>101</v>
      </c>
      <c r="H39" s="99">
        <f>E39*F39</f>
        <v>119.10336</v>
      </c>
    </row>
    <row r="40" spans="1:10" s="51" customFormat="1" ht="24.75" customHeight="1">
      <c r="A40" s="109"/>
      <c r="B40" s="108"/>
      <c r="C40" s="96"/>
      <c r="D40" s="94"/>
      <c r="E40" s="106"/>
      <c r="F40" s="107" t="s">
        <v>28</v>
      </c>
      <c r="G40" s="52"/>
      <c r="H40" s="105">
        <f>SUM(H37:H39)</f>
        <v>2362.22976</v>
      </c>
      <c r="I40" s="53"/>
      <c r="J40" s="59"/>
    </row>
    <row r="41" spans="1:8" s="51" customFormat="1" ht="24.75" customHeight="1">
      <c r="A41" s="110" t="s">
        <v>102</v>
      </c>
      <c r="B41" s="132"/>
      <c r="C41" s="133" t="s">
        <v>106</v>
      </c>
      <c r="D41" s="130"/>
      <c r="E41" s="131"/>
      <c r="F41" s="128"/>
      <c r="G41" s="128"/>
      <c r="H41" s="129"/>
    </row>
    <row r="42" spans="1:8" s="51" customFormat="1" ht="24.75" customHeight="1">
      <c r="A42" s="109" t="s">
        <v>103</v>
      </c>
      <c r="B42" s="140">
        <v>331002</v>
      </c>
      <c r="C42" s="102" t="s">
        <v>33</v>
      </c>
      <c r="D42" s="98" t="s">
        <v>25</v>
      </c>
      <c r="E42" s="139">
        <v>627.61</v>
      </c>
      <c r="F42" s="135">
        <f>G42+(G42*H$9)</f>
        <v>17.1831</v>
      </c>
      <c r="G42" s="136" t="s">
        <v>36</v>
      </c>
      <c r="H42" s="100">
        <f>E42*F42</f>
        <v>10784.285391</v>
      </c>
    </row>
    <row r="43" spans="1:8" s="51" customFormat="1" ht="24.75" customHeight="1">
      <c r="A43" s="109" t="s">
        <v>105</v>
      </c>
      <c r="B43" s="140">
        <v>331102</v>
      </c>
      <c r="C43" s="101" t="s">
        <v>34</v>
      </c>
      <c r="D43" s="98" t="s">
        <v>25</v>
      </c>
      <c r="E43" s="139">
        <v>98.25</v>
      </c>
      <c r="F43" s="135">
        <f>G43+(G43*H$9)</f>
        <v>27.1584</v>
      </c>
      <c r="G43" s="137" t="s">
        <v>37</v>
      </c>
      <c r="H43" s="99">
        <f>E43*F43</f>
        <v>2668.3128</v>
      </c>
    </row>
    <row r="44" spans="1:8" s="53" customFormat="1" ht="24.75" customHeight="1">
      <c r="A44" s="109" t="s">
        <v>104</v>
      </c>
      <c r="B44" s="103">
        <v>331201</v>
      </c>
      <c r="C44" s="101" t="s">
        <v>35</v>
      </c>
      <c r="D44" s="97" t="s">
        <v>25</v>
      </c>
      <c r="E44" s="139">
        <v>111.52</v>
      </c>
      <c r="F44" s="135">
        <f>G44+(G44*H$9)</f>
        <v>26.0268</v>
      </c>
      <c r="G44" s="137" t="s">
        <v>30</v>
      </c>
      <c r="H44" s="99">
        <f>E44*F44</f>
        <v>2902.508736</v>
      </c>
    </row>
    <row r="45" spans="1:10" s="51" customFormat="1" ht="24.75" customHeight="1">
      <c r="A45" s="109"/>
      <c r="B45" s="108"/>
      <c r="C45" s="96"/>
      <c r="D45" s="94"/>
      <c r="E45" s="106"/>
      <c r="F45" s="107" t="s">
        <v>28</v>
      </c>
      <c r="G45" s="52"/>
      <c r="H45" s="105">
        <f>SUM(H42:H44)</f>
        <v>16355.106926999999</v>
      </c>
      <c r="I45" s="53"/>
      <c r="J45" s="59"/>
    </row>
    <row r="46" spans="1:8" s="51" customFormat="1" ht="24.75" customHeight="1">
      <c r="A46" s="110" t="s">
        <v>107</v>
      </c>
      <c r="B46" s="132"/>
      <c r="C46" s="133" t="s">
        <v>63</v>
      </c>
      <c r="D46" s="130"/>
      <c r="E46" s="131"/>
      <c r="F46" s="128"/>
      <c r="G46" s="128"/>
      <c r="H46" s="129"/>
    </row>
    <row r="47" spans="1:8" s="51" customFormat="1" ht="24.75" customHeight="1">
      <c r="A47" s="109" t="s">
        <v>108</v>
      </c>
      <c r="B47" s="140">
        <v>50704</v>
      </c>
      <c r="C47" s="102" t="s">
        <v>110</v>
      </c>
      <c r="D47" s="98" t="s">
        <v>66</v>
      </c>
      <c r="E47" s="139">
        <v>6</v>
      </c>
      <c r="F47" s="135">
        <f>G47+(G47*H$9)</f>
        <v>75.9033</v>
      </c>
      <c r="G47" s="136" t="s">
        <v>114</v>
      </c>
      <c r="H47" s="100">
        <f>E47*F47</f>
        <v>455.4198</v>
      </c>
    </row>
    <row r="48" spans="1:8" s="51" customFormat="1" ht="24.75" customHeight="1">
      <c r="A48" s="109" t="s">
        <v>109</v>
      </c>
      <c r="B48" s="140" t="s">
        <v>111</v>
      </c>
      <c r="C48" s="101" t="s">
        <v>112</v>
      </c>
      <c r="D48" s="98" t="s">
        <v>113</v>
      </c>
      <c r="E48" s="139">
        <v>32</v>
      </c>
      <c r="F48" s="135">
        <f>G48+(G48*H$9)</f>
        <v>7.109400000000001</v>
      </c>
      <c r="G48" s="137">
        <v>5.78</v>
      </c>
      <c r="H48" s="99">
        <f>E48*F48</f>
        <v>227.50080000000003</v>
      </c>
    </row>
    <row r="49" spans="1:10" s="51" customFormat="1" ht="24.75" customHeight="1" thickBot="1">
      <c r="A49" s="141"/>
      <c r="B49" s="142"/>
      <c r="C49" s="143"/>
      <c r="D49" s="144"/>
      <c r="E49" s="145"/>
      <c r="F49" s="146" t="s">
        <v>28</v>
      </c>
      <c r="G49" s="147"/>
      <c r="H49" s="148">
        <f>SUM(H47:H48)</f>
        <v>682.9206</v>
      </c>
      <c r="I49" s="53"/>
      <c r="J49" s="59"/>
    </row>
    <row r="50" spans="1:10" s="51" customFormat="1" ht="24.75" customHeight="1" thickBot="1">
      <c r="A50" s="149"/>
      <c r="B50" s="150"/>
      <c r="C50" s="156" t="s">
        <v>115</v>
      </c>
      <c r="D50" s="151"/>
      <c r="E50" s="152"/>
      <c r="F50" s="153"/>
      <c r="G50" s="154"/>
      <c r="H50" s="155">
        <f>H15+H24+H28+H32+H35+H40+H45+H49</f>
        <v>29614.796838</v>
      </c>
      <c r="I50" s="53"/>
      <c r="J50" s="59"/>
    </row>
    <row r="51" spans="1:8" ht="24.75" customHeight="1">
      <c r="A51" s="17"/>
      <c r="B51" s="17"/>
      <c r="C51" s="30"/>
      <c r="D51" s="17"/>
      <c r="E51" s="104"/>
      <c r="F51" s="1"/>
      <c r="G51" s="1"/>
      <c r="H51" s="12"/>
    </row>
    <row r="52" spans="1:8" ht="24.75" customHeight="1">
      <c r="A52" s="17"/>
      <c r="B52" s="17"/>
      <c r="C52" s="30"/>
      <c r="D52" s="17"/>
      <c r="E52" s="104"/>
      <c r="F52" s="1"/>
      <c r="G52" s="1"/>
      <c r="H52" s="12"/>
    </row>
    <row r="53" spans="1:8" ht="24.75" customHeight="1">
      <c r="A53" s="17"/>
      <c r="B53" s="17"/>
      <c r="C53" s="30"/>
      <c r="D53" s="17"/>
      <c r="E53" s="104"/>
      <c r="F53" s="1"/>
      <c r="G53" s="1"/>
      <c r="H53" s="12"/>
    </row>
    <row r="54" spans="1:8" ht="24.75" customHeight="1">
      <c r="A54" s="17"/>
      <c r="B54" s="17"/>
      <c r="C54" s="30"/>
      <c r="D54" s="17"/>
      <c r="E54" s="104"/>
      <c r="F54" s="1"/>
      <c r="G54" s="1"/>
      <c r="H54" s="134"/>
    </row>
    <row r="55" spans="1:8" ht="24.75" customHeight="1">
      <c r="A55" s="17"/>
      <c r="B55" s="17"/>
      <c r="C55" s="30"/>
      <c r="D55" s="17"/>
      <c r="E55" s="104"/>
      <c r="F55" s="1"/>
      <c r="G55" s="1"/>
      <c r="H55" s="12"/>
    </row>
    <row r="56" spans="1:8" ht="24.75" customHeight="1">
      <c r="A56" s="17"/>
      <c r="B56" s="17"/>
      <c r="C56" s="30"/>
      <c r="D56" s="17"/>
      <c r="E56" s="104"/>
      <c r="F56" s="1"/>
      <c r="G56" s="1"/>
      <c r="H56" s="134"/>
    </row>
    <row r="57" spans="1:8" ht="24.75" customHeight="1">
      <c r="A57" s="17"/>
      <c r="B57" s="17"/>
      <c r="C57" s="30"/>
      <c r="D57" s="17"/>
      <c r="E57" s="104"/>
      <c r="F57" s="1"/>
      <c r="G57" s="1"/>
      <c r="H57" s="12"/>
    </row>
    <row r="58" spans="1:8" ht="24.75" customHeight="1">
      <c r="A58" s="17"/>
      <c r="B58" s="17"/>
      <c r="C58" s="30"/>
      <c r="D58" s="17"/>
      <c r="E58" s="104"/>
      <c r="F58" s="1"/>
      <c r="G58" s="1"/>
      <c r="H58" s="12"/>
    </row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</sheetData>
  <sheetProtection/>
  <mergeCells count="12">
    <mergeCell ref="A10:B10"/>
    <mergeCell ref="C10:E10"/>
    <mergeCell ref="C9:E9"/>
    <mergeCell ref="A9:B9"/>
    <mergeCell ref="A8:B8"/>
    <mergeCell ref="F9:G9"/>
    <mergeCell ref="C1:G1"/>
    <mergeCell ref="C2:G2"/>
    <mergeCell ref="C3:G3"/>
    <mergeCell ref="C4:G4"/>
    <mergeCell ref="C5:G5"/>
    <mergeCell ref="C8:E8"/>
  </mergeCells>
  <printOptions horizontalCentered="1"/>
  <pageMargins left="0.3937007874015748" right="0.3937007874015748" top="0.1968503937007874" bottom="0.1968503937007874" header="0.3937007874015748" footer="0.3937007874015748"/>
  <pageSetup fitToHeight="6"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75" zoomScaleNormal="75" zoomScaleSheetLayoutView="75" zoomScalePageLayoutView="0" workbookViewId="0" topLeftCell="A1">
      <selection activeCell="I26" sqref="I26"/>
    </sheetView>
  </sheetViews>
  <sheetFormatPr defaultColWidth="8.8515625" defaultRowHeight="12.75"/>
  <cols>
    <col min="1" max="1" width="10.7109375" style="11" customWidth="1"/>
    <col min="2" max="2" width="48.140625" style="30" customWidth="1"/>
    <col min="3" max="3" width="17.28125" style="1" customWidth="1"/>
    <col min="4" max="4" width="10.57421875" style="1" bestFit="1" customWidth="1"/>
    <col min="5" max="5" width="17.140625" style="1" customWidth="1"/>
    <col min="6" max="6" width="10.57421875" style="1" bestFit="1" customWidth="1"/>
    <col min="7" max="7" width="17.140625" style="1" customWidth="1"/>
    <col min="8" max="8" width="10.57421875" style="1" customWidth="1"/>
    <col min="9" max="9" width="17.140625" style="1" customWidth="1"/>
    <col min="10" max="16384" width="8.8515625" style="12" customWidth="1"/>
  </cols>
  <sheetData>
    <row r="1" spans="1:9" s="32" customFormat="1" ht="20.25">
      <c r="A1" s="81"/>
      <c r="B1" s="171" t="s">
        <v>4</v>
      </c>
      <c r="C1" s="171"/>
      <c r="D1" s="171"/>
      <c r="E1" s="171"/>
      <c r="F1" s="171"/>
      <c r="G1" s="171"/>
      <c r="H1" s="171"/>
      <c r="I1" s="82"/>
    </row>
    <row r="2" spans="1:9" ht="20.25">
      <c r="A2" s="83"/>
      <c r="B2" s="157" t="s">
        <v>5</v>
      </c>
      <c r="C2" s="157"/>
      <c r="D2" s="157"/>
      <c r="E2" s="157"/>
      <c r="F2" s="157"/>
      <c r="G2" s="157"/>
      <c r="H2" s="157"/>
      <c r="I2" s="84"/>
    </row>
    <row r="3" spans="1:9" s="33" customFormat="1" ht="12.75">
      <c r="A3" s="67"/>
      <c r="B3" s="75"/>
      <c r="C3" s="75"/>
      <c r="D3" s="75"/>
      <c r="E3" s="75"/>
      <c r="F3" s="75"/>
      <c r="G3" s="75"/>
      <c r="H3" s="75"/>
      <c r="I3" s="85"/>
    </row>
    <row r="4" spans="1:9" s="33" customFormat="1" ht="18">
      <c r="A4" s="86"/>
      <c r="B4" s="159" t="s">
        <v>38</v>
      </c>
      <c r="C4" s="159"/>
      <c r="D4" s="159"/>
      <c r="E4" s="159"/>
      <c r="F4" s="159"/>
      <c r="G4" s="159"/>
      <c r="H4" s="159"/>
      <c r="I4" s="87"/>
    </row>
    <row r="5" spans="1:9" s="33" customFormat="1" ht="12.75">
      <c r="A5" s="88"/>
      <c r="B5" s="89"/>
      <c r="C5" s="90"/>
      <c r="D5" s="90"/>
      <c r="E5" s="90"/>
      <c r="F5" s="90"/>
      <c r="G5" s="90"/>
      <c r="H5" s="90"/>
      <c r="I5" s="91"/>
    </row>
    <row r="6" spans="1:9" s="38" customFormat="1" ht="12.75">
      <c r="A6" s="34"/>
      <c r="B6" s="34"/>
      <c r="C6" s="35"/>
      <c r="D6" s="34"/>
      <c r="E6" s="34"/>
      <c r="F6" s="34"/>
      <c r="G6" s="34"/>
      <c r="H6" s="34"/>
      <c r="I6" s="34"/>
    </row>
    <row r="7" spans="1:9" s="39" customFormat="1" ht="15.75">
      <c r="A7" s="66" t="s">
        <v>21</v>
      </c>
      <c r="B7" s="63" t="str">
        <f>Planilha!C8</f>
        <v>REFORMA E PINTURA </v>
      </c>
      <c r="C7" s="63"/>
      <c r="D7" s="63"/>
      <c r="E7" s="63"/>
      <c r="F7" s="63"/>
      <c r="G7" s="76"/>
      <c r="H7" s="62" t="s">
        <v>19</v>
      </c>
      <c r="I7" s="138">
        <f>Planilha!H8</f>
        <v>42492</v>
      </c>
    </row>
    <row r="8" spans="1:9" s="39" customFormat="1" ht="15.75">
      <c r="A8" s="66" t="s">
        <v>20</v>
      </c>
      <c r="B8" s="63" t="str">
        <f>Planilha!C9</f>
        <v>EMEIF ARANI JOSÉ DA SILVA</v>
      </c>
      <c r="C8" s="63"/>
      <c r="D8" s="63"/>
      <c r="E8" s="63"/>
      <c r="F8" s="63"/>
      <c r="G8" s="92"/>
      <c r="H8" s="64" t="s">
        <v>17</v>
      </c>
      <c r="I8" s="65">
        <f>Planilha!H9</f>
        <v>0.23</v>
      </c>
    </row>
    <row r="9" spans="1:9" s="39" customFormat="1" ht="12.75">
      <c r="A9" s="4"/>
      <c r="B9" s="4"/>
      <c r="C9" s="22"/>
      <c r="D9" s="4"/>
      <c r="E9" s="4"/>
      <c r="F9" s="4"/>
      <c r="G9" s="4"/>
      <c r="H9" s="4"/>
      <c r="I9" s="4"/>
    </row>
    <row r="10" spans="1:9" ht="12.75">
      <c r="A10" s="9"/>
      <c r="B10" s="26"/>
      <c r="C10" s="13"/>
      <c r="D10" s="19"/>
      <c r="E10" s="19"/>
      <c r="F10" s="19"/>
      <c r="G10" s="19"/>
      <c r="H10" s="19"/>
      <c r="I10" s="19"/>
    </row>
    <row r="11" spans="1:9" ht="12.75">
      <c r="A11" s="10"/>
      <c r="B11" s="27"/>
      <c r="D11" s="174"/>
      <c r="E11" s="174"/>
      <c r="F11" s="174"/>
      <c r="G11" s="12"/>
      <c r="H11" s="12"/>
      <c r="I11" s="12"/>
    </row>
    <row r="12" spans="1:9" ht="15.75" customHeight="1">
      <c r="A12" s="177" t="s">
        <v>6</v>
      </c>
      <c r="B12" s="70" t="s">
        <v>7</v>
      </c>
      <c r="C12" s="71" t="s">
        <v>8</v>
      </c>
      <c r="D12" s="175" t="s">
        <v>12</v>
      </c>
      <c r="E12" s="176"/>
      <c r="F12" s="179" t="s">
        <v>11</v>
      </c>
      <c r="G12" s="176"/>
      <c r="H12" s="179" t="s">
        <v>14</v>
      </c>
      <c r="I12" s="176"/>
    </row>
    <row r="13" spans="1:9" ht="19.5" customHeight="1">
      <c r="A13" s="178"/>
      <c r="B13" s="72" t="s">
        <v>9</v>
      </c>
      <c r="C13" s="73" t="s">
        <v>10</v>
      </c>
      <c r="D13" s="77" t="s">
        <v>23</v>
      </c>
      <c r="E13" s="78" t="s">
        <v>22</v>
      </c>
      <c r="F13" s="77" t="s">
        <v>23</v>
      </c>
      <c r="G13" s="78" t="s">
        <v>22</v>
      </c>
      <c r="H13" s="77" t="s">
        <v>23</v>
      </c>
      <c r="I13" s="78" t="s">
        <v>22</v>
      </c>
    </row>
    <row r="14" spans="1:9" ht="6.75" customHeight="1">
      <c r="A14" s="14"/>
      <c r="B14" s="28"/>
      <c r="C14" s="3"/>
      <c r="D14" s="74"/>
      <c r="E14" s="74"/>
      <c r="F14" s="74"/>
      <c r="G14" s="74"/>
      <c r="H14" s="74"/>
      <c r="I14" s="74"/>
    </row>
    <row r="15" spans="1:9" ht="24.75" customHeight="1">
      <c r="A15" s="25">
        <v>1</v>
      </c>
      <c r="B15" s="29" t="str">
        <f>Planilha!C13</f>
        <v>SERVIÇOS PRELIMINARES</v>
      </c>
      <c r="C15" s="8">
        <f>Planilha!H15</f>
        <v>321.115608</v>
      </c>
      <c r="D15" s="79">
        <v>1</v>
      </c>
      <c r="E15" s="15">
        <f aca="true" t="shared" si="0" ref="E15:E22">C15*D15</f>
        <v>321.115608</v>
      </c>
      <c r="F15" s="79">
        <v>0</v>
      </c>
      <c r="G15" s="15">
        <f aca="true" t="shared" si="1" ref="G15:G22">E15*F15</f>
        <v>0</v>
      </c>
      <c r="H15" s="79">
        <v>0</v>
      </c>
      <c r="I15" s="15">
        <f aca="true" t="shared" si="2" ref="I15:I22">G15*H15</f>
        <v>0</v>
      </c>
    </row>
    <row r="16" spans="1:9" ht="24.75" customHeight="1">
      <c r="A16" s="25">
        <v>2</v>
      </c>
      <c r="B16" s="29" t="str">
        <f>Planilha!C16</f>
        <v>DEMOLIÇÕES DA SECRETARIA E SALAS</v>
      </c>
      <c r="C16" s="8">
        <f>Planilha!H24</f>
        <v>652.204548</v>
      </c>
      <c r="D16" s="79">
        <v>1</v>
      </c>
      <c r="E16" s="15">
        <f t="shared" si="0"/>
        <v>652.204548</v>
      </c>
      <c r="F16" s="79">
        <v>0</v>
      </c>
      <c r="G16" s="15">
        <f t="shared" si="1"/>
        <v>0</v>
      </c>
      <c r="H16" s="79">
        <v>0</v>
      </c>
      <c r="I16" s="15">
        <f t="shared" si="2"/>
        <v>0</v>
      </c>
    </row>
    <row r="17" spans="1:9" ht="24.75" customHeight="1">
      <c r="A17" s="25">
        <v>3</v>
      </c>
      <c r="B17" s="29" t="str">
        <f>Planilha!C25</f>
        <v>ALVENARIA  DA SECRETARIA E SALAS</v>
      </c>
      <c r="C17" s="8">
        <f>Planilha!H28</f>
        <v>1527.243645</v>
      </c>
      <c r="D17" s="79">
        <v>1</v>
      </c>
      <c r="E17" s="15">
        <f t="shared" si="0"/>
        <v>1527.243645</v>
      </c>
      <c r="F17" s="79">
        <v>0</v>
      </c>
      <c r="G17" s="15">
        <f t="shared" si="1"/>
        <v>0</v>
      </c>
      <c r="H17" s="79">
        <v>0</v>
      </c>
      <c r="I17" s="15">
        <f t="shared" si="2"/>
        <v>0</v>
      </c>
    </row>
    <row r="18" spans="1:9" ht="24.75" customHeight="1">
      <c r="A18" s="25">
        <v>4</v>
      </c>
      <c r="B18" s="29" t="str">
        <f>Planilha!C29</f>
        <v>REVESTIMENTOS PAREDES INTERNAS,EXTERNAS DA SECRETARIA E MURO EXTERNO INFANTIL</v>
      </c>
      <c r="C18" s="8">
        <f>Planilha!H32</f>
        <v>4559.40213</v>
      </c>
      <c r="D18" s="79">
        <v>1</v>
      </c>
      <c r="E18" s="15">
        <f t="shared" si="0"/>
        <v>4559.40213</v>
      </c>
      <c r="F18" s="79">
        <v>0</v>
      </c>
      <c r="G18" s="15">
        <f t="shared" si="1"/>
        <v>0</v>
      </c>
      <c r="H18" s="79">
        <v>0</v>
      </c>
      <c r="I18" s="15">
        <f t="shared" si="2"/>
        <v>0</v>
      </c>
    </row>
    <row r="19" spans="1:9" ht="24.75" customHeight="1">
      <c r="A19" s="25">
        <v>5</v>
      </c>
      <c r="B19" s="29" t="str">
        <f>Planilha!C33</f>
        <v>PAVIMENTOS,CONTRAPISO, CALÇADA DE FRONTE DA ESCOLA</v>
      </c>
      <c r="C19" s="8">
        <f>Planilha!H35</f>
        <v>3154.5736199999997</v>
      </c>
      <c r="D19" s="79">
        <v>1</v>
      </c>
      <c r="E19" s="15">
        <f t="shared" si="0"/>
        <v>3154.5736199999997</v>
      </c>
      <c r="F19" s="79">
        <v>0</v>
      </c>
      <c r="G19" s="15">
        <f t="shared" si="1"/>
        <v>0</v>
      </c>
      <c r="H19" s="79">
        <v>0</v>
      </c>
      <c r="I19" s="15">
        <f t="shared" si="2"/>
        <v>0</v>
      </c>
    </row>
    <row r="20" spans="1:9" ht="24.75" customHeight="1">
      <c r="A20" s="25">
        <v>6</v>
      </c>
      <c r="B20" s="29" t="str">
        <f>Planilha!C36</f>
        <v>PORTAS E ESQUADRIAS DA SECRETARIA</v>
      </c>
      <c r="C20" s="8">
        <f>Planilha!H40</f>
        <v>2362.22976</v>
      </c>
      <c r="D20" s="79">
        <v>1</v>
      </c>
      <c r="E20" s="15">
        <f t="shared" si="0"/>
        <v>2362.22976</v>
      </c>
      <c r="F20" s="79">
        <v>0</v>
      </c>
      <c r="G20" s="15">
        <f t="shared" si="1"/>
        <v>0</v>
      </c>
      <c r="H20" s="79">
        <v>0</v>
      </c>
      <c r="I20" s="15">
        <f t="shared" si="2"/>
        <v>0</v>
      </c>
    </row>
    <row r="21" spans="1:9" ht="24.75" customHeight="1">
      <c r="A21" s="25">
        <v>7</v>
      </c>
      <c r="B21" s="29" t="str">
        <f>Planilha!C41</f>
        <v>PINTURA DAS SALAS E SECRETARIAS DA ESCOLA</v>
      </c>
      <c r="C21" s="8">
        <f>Planilha!H45</f>
        <v>16355.106926999999</v>
      </c>
      <c r="D21" s="79">
        <v>1</v>
      </c>
      <c r="E21" s="15">
        <f t="shared" si="0"/>
        <v>16355.106926999999</v>
      </c>
      <c r="F21" s="79">
        <v>0</v>
      </c>
      <c r="G21" s="15">
        <f t="shared" si="1"/>
        <v>0</v>
      </c>
      <c r="H21" s="79">
        <v>0</v>
      </c>
      <c r="I21" s="15">
        <f t="shared" si="2"/>
        <v>0</v>
      </c>
    </row>
    <row r="22" spans="1:9" ht="24.75" customHeight="1">
      <c r="A22" s="25">
        <v>8</v>
      </c>
      <c r="B22" s="29" t="str">
        <f>Planilha!C46</f>
        <v>ALVENARIA  DA SECRETARIA E SALAS</v>
      </c>
      <c r="C22" s="8">
        <f>Planilha!H49</f>
        <v>682.9206</v>
      </c>
      <c r="D22" s="79">
        <v>1</v>
      </c>
      <c r="E22" s="15">
        <f t="shared" si="0"/>
        <v>682.9206</v>
      </c>
      <c r="F22" s="79">
        <v>0</v>
      </c>
      <c r="G22" s="15">
        <f t="shared" si="1"/>
        <v>0</v>
      </c>
      <c r="H22" s="79">
        <v>0</v>
      </c>
      <c r="I22" s="15">
        <f t="shared" si="2"/>
        <v>0</v>
      </c>
    </row>
    <row r="23" spans="1:9" s="39" customFormat="1" ht="24.75" customHeight="1">
      <c r="A23" s="172"/>
      <c r="B23" s="173"/>
      <c r="C23" s="173"/>
      <c r="D23" s="173"/>
      <c r="E23" s="173"/>
      <c r="F23" s="173"/>
      <c r="G23" s="173"/>
      <c r="H23" s="12"/>
      <c r="I23" s="1"/>
    </row>
    <row r="24" spans="1:9" s="39" customFormat="1" ht="24.75" customHeight="1">
      <c r="A24" s="124"/>
      <c r="B24" s="127" t="s">
        <v>29</v>
      </c>
      <c r="C24" s="31">
        <f>SUM(C15:C22)</f>
        <v>29614.796838</v>
      </c>
      <c r="D24" s="80">
        <f>E24/C24</f>
        <v>1</v>
      </c>
      <c r="E24" s="31">
        <f>SUM(E15:E22)</f>
        <v>29614.796838</v>
      </c>
      <c r="F24" s="125">
        <v>0</v>
      </c>
      <c r="G24" s="15">
        <f>E24*F24</f>
        <v>0</v>
      </c>
      <c r="H24" s="125">
        <v>0</v>
      </c>
      <c r="I24" s="15">
        <f>G24*H24</f>
        <v>0</v>
      </c>
    </row>
    <row r="25" spans="1:9" s="39" customFormat="1" ht="24.75" customHeight="1">
      <c r="A25" s="11"/>
      <c r="B25" s="58"/>
      <c r="C25" s="1"/>
      <c r="D25" s="1"/>
      <c r="E25" s="1"/>
      <c r="F25" s="1"/>
      <c r="G25" s="1"/>
      <c r="H25" s="1"/>
      <c r="I25" s="12"/>
    </row>
    <row r="26" spans="1:9" s="39" customFormat="1" ht="24.75" customHeight="1">
      <c r="A26" s="67"/>
      <c r="B26" s="17"/>
      <c r="C26" s="42"/>
      <c r="D26" s="43"/>
      <c r="E26" s="49"/>
      <c r="F26" s="54"/>
      <c r="G26" s="41"/>
      <c r="H26" s="55"/>
      <c r="I26" s="93"/>
    </row>
    <row r="27" spans="1:9" s="39" customFormat="1" ht="12.75">
      <c r="A27" s="67"/>
      <c r="B27" s="17"/>
      <c r="C27" s="42"/>
      <c r="D27" s="43"/>
      <c r="E27" s="50"/>
      <c r="F27" s="54"/>
      <c r="G27" s="41"/>
      <c r="H27" s="55"/>
      <c r="I27" s="93"/>
    </row>
    <row r="28" spans="1:9" s="39" customFormat="1" ht="12.75">
      <c r="A28" s="67"/>
      <c r="B28" s="17"/>
      <c r="C28" s="42"/>
      <c r="D28" s="44"/>
      <c r="E28" s="50"/>
      <c r="F28" s="54"/>
      <c r="G28" s="41"/>
      <c r="H28" s="41"/>
      <c r="I28" s="93"/>
    </row>
    <row r="29" spans="1:9" ht="12.75">
      <c r="A29" s="67"/>
      <c r="B29" s="17"/>
      <c r="C29" s="42"/>
      <c r="D29" s="44"/>
      <c r="E29" s="50"/>
      <c r="F29" s="54"/>
      <c r="G29" s="41"/>
      <c r="H29" s="41"/>
      <c r="I29" s="93"/>
    </row>
    <row r="30" spans="1:9" ht="12.75">
      <c r="A30" s="67"/>
      <c r="B30" s="17"/>
      <c r="C30" s="45"/>
      <c r="D30" s="43"/>
      <c r="E30" s="49"/>
      <c r="F30" s="54"/>
      <c r="G30" s="41"/>
      <c r="H30" s="55"/>
      <c r="I30" s="93"/>
    </row>
    <row r="31" spans="1:9" ht="18">
      <c r="A31" s="67"/>
      <c r="B31" s="17"/>
      <c r="C31" s="46"/>
      <c r="D31" s="47"/>
      <c r="E31" s="47"/>
      <c r="F31" s="56"/>
      <c r="G31" s="41"/>
      <c r="H31" s="57"/>
      <c r="I31" s="93"/>
    </row>
    <row r="32" spans="1:9" ht="12.75">
      <c r="A32" s="67"/>
      <c r="B32" s="17"/>
      <c r="C32" s="42"/>
      <c r="D32" s="44"/>
      <c r="E32" s="48"/>
      <c r="F32" s="49"/>
      <c r="G32" s="41"/>
      <c r="H32" s="55"/>
      <c r="I32" s="93"/>
    </row>
    <row r="33" spans="1:9" ht="12.75">
      <c r="A33" s="67"/>
      <c r="B33" s="17"/>
      <c r="C33" s="42"/>
      <c r="D33" s="44"/>
      <c r="E33" s="48"/>
      <c r="F33" s="49"/>
      <c r="G33" s="41"/>
      <c r="H33" s="55"/>
      <c r="I33" s="93"/>
    </row>
    <row r="34" spans="1:9" ht="12.75">
      <c r="A34" s="67"/>
      <c r="B34" s="17"/>
      <c r="C34" s="68"/>
      <c r="D34" s="69"/>
      <c r="E34" s="40"/>
      <c r="F34" s="41"/>
      <c r="G34" s="41"/>
      <c r="H34" s="55"/>
      <c r="I34" s="93"/>
    </row>
    <row r="35" spans="1:8" ht="12.75">
      <c r="A35" s="17"/>
      <c r="B35" s="17"/>
      <c r="C35" s="68"/>
      <c r="D35" s="69"/>
      <c r="E35" s="40"/>
      <c r="F35" s="41"/>
      <c r="G35" s="41"/>
      <c r="H35" s="55"/>
    </row>
    <row r="36" spans="1:8" ht="12.75">
      <c r="A36" s="17"/>
      <c r="B36" s="17"/>
      <c r="C36" s="30"/>
      <c r="D36" s="17"/>
      <c r="E36" s="126"/>
      <c r="H36" s="12"/>
    </row>
  </sheetData>
  <sheetProtection/>
  <mergeCells count="9">
    <mergeCell ref="B1:H1"/>
    <mergeCell ref="B2:H2"/>
    <mergeCell ref="B4:H4"/>
    <mergeCell ref="A23:G23"/>
    <mergeCell ref="D11:F11"/>
    <mergeCell ref="D12:E12"/>
    <mergeCell ref="A12:A13"/>
    <mergeCell ref="F12:G12"/>
    <mergeCell ref="H12:I12"/>
  </mergeCells>
  <printOptions horizontalCentered="1"/>
  <pageMargins left="0.35433070866141736" right="0.1968503937007874" top="0.984251968503937" bottom="0.3937007874015748" header="0.3937007874015748" footer="0.3937007874015748"/>
  <pageSetup horizontalDpi="360" verticalDpi="36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MANOEL</dc:creator>
  <cp:keywords/>
  <dc:description/>
  <cp:lastModifiedBy>SITE</cp:lastModifiedBy>
  <cp:lastPrinted>2016-05-04T17:26:15Z</cp:lastPrinted>
  <dcterms:created xsi:type="dcterms:W3CDTF">2000-04-11T13:27:40Z</dcterms:created>
  <dcterms:modified xsi:type="dcterms:W3CDTF">2016-09-20T17:38:18Z</dcterms:modified>
  <cp:category/>
  <cp:version/>
  <cp:contentType/>
  <cp:contentStatus/>
</cp:coreProperties>
</file>